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зрахунок тарифів" sheetId="1" r:id="rId1"/>
    <sheet name="Лист2" sheetId="2" r:id="rId2"/>
    <sheet name="Лист4" sheetId="3" r:id="rId3"/>
    <sheet name="Лист1" sheetId="4" r:id="rId4"/>
    <sheet name="Лист3" sheetId="5" r:id="rId5"/>
  </sheets>
  <definedNames>
    <definedName name="_xlnm.Print_Area" localSheetId="0">'розрахунок тарифів'!$A$1:$Q$197</definedName>
  </definedNames>
  <calcPr fullCalcOnLoad="1" fullPrecision="0"/>
</workbook>
</file>

<file path=xl/sharedStrings.xml><?xml version="1.0" encoding="utf-8"?>
<sst xmlns="http://schemas.openxmlformats.org/spreadsheetml/2006/main" count="278" uniqueCount="217">
  <si>
    <t>Калькуляція платних соціальних послуг територіального центру соціального обслуговування (надання соціальних послуг) Прилуцької міської ради</t>
  </si>
  <si>
    <t xml:space="preserve"> </t>
  </si>
  <si>
    <t xml:space="preserve">Найменування послуги </t>
  </si>
  <si>
    <t>Одиниця виміру</t>
  </si>
  <si>
    <t>Заробітна плата грн./міс</t>
  </si>
  <si>
    <t>Гранична норма часу, хв.</t>
  </si>
  <si>
    <t>Коефіцієнт затрат часу</t>
  </si>
  <si>
    <t>Заробітна плата за час виконання послуги</t>
  </si>
  <si>
    <t>Місячний фонд робочого чсау</t>
  </si>
  <si>
    <t>Нарахування на ФОП Пенсійний фонд 36,3%</t>
  </si>
  <si>
    <t>Сумарні витрати на оплату праці основного персоналу з нарахуваннями, грн.</t>
  </si>
  <si>
    <t>прямі матеріальні витрати за 1 год., грн.</t>
  </si>
  <si>
    <t>прямі матеріальні витрати для розрахунку вартості послуги, грн.</t>
  </si>
  <si>
    <t>Загальновиробничі витрати на 1 грн. заробітної плати, грн.</t>
  </si>
  <si>
    <t>Загальновиробничі витрати, грн.</t>
  </si>
  <si>
    <t>Інші прямі матеріальні витрати за 1 годину, грн.</t>
  </si>
  <si>
    <t>інші прямі витрати для роз-рахунку вартості послуги, грн.</t>
  </si>
  <si>
    <t>адмінистративні витрати</t>
  </si>
  <si>
    <t>ВСЬОГО</t>
  </si>
  <si>
    <t>Придбання та доставка продовольчих, промислових та господарських товарів, книг та періодичних видань</t>
  </si>
  <si>
    <t>Придбання та доставка продовольчих, промислових товарів першої необхідності   з найближчих торгових точок за місцем проживання (вагою до 10 кг.)</t>
  </si>
  <si>
    <t>одна послуга</t>
  </si>
  <si>
    <t>Придбання та доставка медикаментів з найближчих аптек за місцем проживання</t>
  </si>
  <si>
    <t>Придбання та доставка продовольчих і промислових товарів першої необхідності на ринках, медикаментів (вагою до 10 кг.)</t>
  </si>
  <si>
    <t>Заготівля овочів на зимовий період</t>
  </si>
  <si>
    <t>Доставка книг з бібліотек</t>
  </si>
  <si>
    <t>Ведення домашнього господарства:</t>
  </si>
  <si>
    <t>прибирання житла: косметичне (1 кімната)</t>
  </si>
  <si>
    <t xml:space="preserve">одна послуга </t>
  </si>
  <si>
    <t>прибирання житла:вологе (1 кімната)</t>
  </si>
  <si>
    <t>прибирання житла: генеральне (1 кімната)</t>
  </si>
  <si>
    <t>Прибирання стійких забруднень з вологостійких стін (ванна і туалетна кімната, фартух на кухні)</t>
  </si>
  <si>
    <t>Чищення раковин на кухні та ванній кімнаті, чищення ванної та унітазу</t>
  </si>
  <si>
    <t>Чищення кухонної плити (без духової шафи)</t>
  </si>
  <si>
    <t>Чищення кухонної плити (з духовою шафою)</t>
  </si>
  <si>
    <t>Миття холодильника</t>
  </si>
  <si>
    <t>Миття вікон (не більше 3) (1 вікно)</t>
  </si>
  <si>
    <t>Обклеювання вікон (не більше 3) (1 вікно)</t>
  </si>
  <si>
    <t>Підготовка продуктів для приготування їжі</t>
  </si>
  <si>
    <t>Миття овочів, фруктів</t>
  </si>
  <si>
    <t>Миття посуду</t>
  </si>
  <si>
    <t>Винесення сміття (1 відро)</t>
  </si>
  <si>
    <t>Занесення води з колодязю (2-х відер)</t>
  </si>
  <si>
    <t>Занесення води з водонабірної колонки (2-х відер)</t>
  </si>
  <si>
    <t xml:space="preserve">Розпалювання печей </t>
  </si>
  <si>
    <t>Піднесення вугілля, дров</t>
  </si>
  <si>
    <t>Розчистка снігу (у дворі)</t>
  </si>
  <si>
    <t>Прибирання подвір'я</t>
  </si>
  <si>
    <t>Надання допомоги в проведенні сільськогосподарських робіт (в обробці присадибної ділянки, збирання врожаю на площі до 0,02га)</t>
  </si>
  <si>
    <t>Ремонт одягу (дрібний)</t>
  </si>
  <si>
    <t>Доставка речей в ремонт</t>
  </si>
  <si>
    <t>Організація харчування</t>
  </si>
  <si>
    <t>Приготування їжі з м'ясопродуктами</t>
  </si>
  <si>
    <t>Приготування їжі без м'ясопродуктів</t>
  </si>
  <si>
    <t>Організація харчування (годування для ліжкохворих)</t>
  </si>
  <si>
    <t>Допомога в консервації овочів та фруктів та соління</t>
  </si>
  <si>
    <t>Прання білизни та одягу</t>
  </si>
  <si>
    <t>У пральних машинах у замовника вдома (до 5 кг. сухої білизни)</t>
  </si>
  <si>
    <t>Ручне прання (до 1,5 кг. сухої білизни)</t>
  </si>
  <si>
    <t>Прасування білизни (до 1,5 кг. сухої білизни)</t>
  </si>
  <si>
    <t>Доставка білизни до пралень</t>
  </si>
  <si>
    <t>Прання штор (з 1 вікна)</t>
  </si>
  <si>
    <t>Прасування штор (з 1 вікна)</t>
  </si>
  <si>
    <t>Надання допомоги з оплати комунальних послуг та здійснення інших платежів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</si>
  <si>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</si>
  <si>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Надання допомоги в оформленні документів та написання листів</t>
  </si>
  <si>
    <t>Оформлення замовлень на доставку вугілля, дров</t>
  </si>
  <si>
    <t>Написання листів</t>
  </si>
  <si>
    <t>Читання періодичних видань та художньої літератури вголос</t>
  </si>
  <si>
    <t>Оформлення підписки на газети та журнали (за рахунок коштів підопічного)</t>
  </si>
  <si>
    <t>Надання допомоги в оформленні документів (оформлення субсидій)</t>
  </si>
  <si>
    <t>Консультації з різних життєвих питань</t>
  </si>
  <si>
    <t>Представництво інтересів в органах державної влади, установах, на підприємствах, в організаціях</t>
  </si>
  <si>
    <t>Представництво інтересів в органах державної влади, установах, на підприємствах, в організаціях (виконання доручень, повязаних з необхідністю відвідування різних організацій)</t>
  </si>
  <si>
    <t>Здійснення профілактичних і санітарно-гігієнічних заходів за місцем проживання (перебування)</t>
  </si>
  <si>
    <t>Заміна натільної білизни</t>
  </si>
  <si>
    <t>Заміна постільної білизни</t>
  </si>
  <si>
    <t>Надання допомоги при купанні, миття голови</t>
  </si>
  <si>
    <t>Розчісування волосся</t>
  </si>
  <si>
    <t>Підрізання нігтів</t>
  </si>
  <si>
    <t>Забезпечення супроводу</t>
  </si>
  <si>
    <t>Супровід споживача соціальних послуг у поліклініку, лікарню</t>
  </si>
  <si>
    <t>Організація надання консультацій лікарями за місцем мкшкання (перебування)</t>
  </si>
  <si>
    <t>Виклик лікаря на домівку (по телефону)</t>
  </si>
  <si>
    <t>Оформлення пільгових рецептів, доставка медикаментів з аптеки</t>
  </si>
  <si>
    <t>Улаштування ОНГ в лікарню і його відвідування</t>
  </si>
  <si>
    <t>Доставка біологічних речовин у лабораторію поліклініки</t>
  </si>
  <si>
    <t>Послуги електромонтера</t>
  </si>
  <si>
    <t>Ремонт розетки</t>
  </si>
  <si>
    <t>Одна  послуга</t>
  </si>
  <si>
    <t>Заміна розетки</t>
  </si>
  <si>
    <t>Ремонт вимикача</t>
  </si>
  <si>
    <t>Заміна вимикача</t>
  </si>
  <si>
    <t>Підвіска люстри</t>
  </si>
  <si>
    <t>Ремонт люстри</t>
  </si>
  <si>
    <t>Ремонт патрона</t>
  </si>
  <si>
    <t>Заміна патрона</t>
  </si>
  <si>
    <t>Ремонт дзвінка</t>
  </si>
  <si>
    <t>Заміна дзвінка</t>
  </si>
  <si>
    <t>Заміна запобіжників</t>
  </si>
  <si>
    <t>Ремонт настільної лампи</t>
  </si>
  <si>
    <t>Ремонт подовжувача</t>
  </si>
  <si>
    <t>Послуги слюсара-сантехніка</t>
  </si>
  <si>
    <t>Ремонт крана ( заміна прокладки )</t>
  </si>
  <si>
    <t>Заміна крана</t>
  </si>
  <si>
    <t>Заміна сифона</t>
  </si>
  <si>
    <t>Чистка сифона</t>
  </si>
  <si>
    <t>Чистка каналізації</t>
  </si>
  <si>
    <t>Ремонт зливного бачка</t>
  </si>
  <si>
    <t>Заміна зливного бачка</t>
  </si>
  <si>
    <t>Ремонт крана (набивка сальників)</t>
  </si>
  <si>
    <t>Послуги швачки</t>
  </si>
  <si>
    <t>Сукня, спідниця:</t>
  </si>
  <si>
    <t>вкоротити, подовжити низ виробу</t>
  </si>
  <si>
    <t>звузити по бокових швах за рахунок запасів</t>
  </si>
  <si>
    <t>пошив спідниці</t>
  </si>
  <si>
    <t>розширити по бокових швах за рахунок вставних деталей</t>
  </si>
  <si>
    <t>Піджак, пальто, плащі зі шліцею:</t>
  </si>
  <si>
    <t>вкоротити, подовжити низ за рахунок запасу по низу виробу</t>
  </si>
  <si>
    <t>Штани:</t>
  </si>
  <si>
    <t>вкоротити, подовжити низ</t>
  </si>
  <si>
    <t>замінити "блискавку"</t>
  </si>
  <si>
    <t>розширити в поясі за рахунок клина</t>
  </si>
  <si>
    <t>звузити по всій довжині бокових та шагових швів</t>
  </si>
  <si>
    <t>заміна пояса в штанах на резинку</t>
  </si>
  <si>
    <t>Вкоротити рукава:</t>
  </si>
  <si>
    <t>пальто, плащ, піджак</t>
  </si>
  <si>
    <t>блуза, сорочка</t>
  </si>
  <si>
    <t>заміна комірця</t>
  </si>
  <si>
    <t>заміна манжетів</t>
  </si>
  <si>
    <t>Замінити блискавку:</t>
  </si>
  <si>
    <t>куртка шкіряна</t>
  </si>
  <si>
    <t>куртка з плащової тканини</t>
  </si>
  <si>
    <t>замінити блискавку в спідниці</t>
  </si>
  <si>
    <t>Пошиття фартуха:</t>
  </si>
  <si>
    <t>без нагрудника</t>
  </si>
  <si>
    <t>з нагрудником</t>
  </si>
  <si>
    <t>Пошиття наволочки</t>
  </si>
  <si>
    <t>Простирадло:</t>
  </si>
  <si>
    <t>лагодження</t>
  </si>
  <si>
    <t>пошиття</t>
  </si>
  <si>
    <t>Підодіяльник:</t>
  </si>
  <si>
    <t>пошиття з нової тканини з розрізом з боку</t>
  </si>
  <si>
    <t>заміна бокового краю підодіяльника</t>
  </si>
  <si>
    <r>
      <t xml:space="preserve">Штори </t>
    </r>
    <r>
      <rPr>
        <sz val="10"/>
        <color indexed="8"/>
        <rFont val="Arial"/>
        <family val="2"/>
      </rPr>
      <t>(2 шт. шириною 1,5м.)</t>
    </r>
  </si>
  <si>
    <t>пошиття та оброблення верху стрічкою</t>
  </si>
  <si>
    <r>
      <t xml:space="preserve">Гардіни </t>
    </r>
    <r>
      <rPr>
        <sz val="10"/>
        <color indexed="8"/>
        <rFont val="Arial"/>
        <family val="2"/>
      </rPr>
      <t>(шириною 3м.)</t>
    </r>
  </si>
  <si>
    <t>Латка до 15 см</t>
  </si>
  <si>
    <t>Підрубка виробів</t>
  </si>
  <si>
    <t>Послуги перукаря</t>
  </si>
  <si>
    <t xml:space="preserve"> чоловіча стрижка</t>
  </si>
  <si>
    <r>
      <t xml:space="preserve"> чоловіча стрижка: </t>
    </r>
    <r>
      <rPr>
        <b/>
        <sz val="10"/>
        <rFont val="Times New Roman"/>
        <family val="1"/>
      </rPr>
      <t xml:space="preserve"> під "нуль"</t>
    </r>
  </si>
  <si>
    <r>
      <t xml:space="preserve">жіноча стрижка: </t>
    </r>
    <r>
      <rPr>
        <sz val="10"/>
        <rFont val="Arial Cyr"/>
        <family val="2"/>
      </rPr>
      <t>коротка</t>
    </r>
  </si>
  <si>
    <t>середня</t>
  </si>
  <si>
    <t>модельна</t>
  </si>
  <si>
    <t>сушіння волосся феном</t>
  </si>
  <si>
    <t>коротке волосся</t>
  </si>
  <si>
    <t>волосся середньої довжини</t>
  </si>
  <si>
    <t>сушіння волосся під сушкою</t>
  </si>
  <si>
    <t>хімічна завивка:</t>
  </si>
  <si>
    <t>на коротке волосся</t>
  </si>
  <si>
    <t>на середнє волосся</t>
  </si>
  <si>
    <t>фарбування волосся:</t>
  </si>
  <si>
    <t>коротке</t>
  </si>
  <si>
    <t>середнє</t>
  </si>
  <si>
    <t>укладка волосся плойкою:</t>
  </si>
  <si>
    <t>короткого</t>
  </si>
  <si>
    <t>середнього</t>
  </si>
  <si>
    <t>миття волосся</t>
  </si>
  <si>
    <t>стрижка бровей</t>
  </si>
  <si>
    <t>укладка волосся на бігуді:</t>
  </si>
  <si>
    <t>стрижка чілки</t>
  </si>
  <si>
    <t>Послуги взуттьовика</t>
  </si>
  <si>
    <r>
      <t xml:space="preserve"> </t>
    </r>
    <r>
      <rPr>
        <sz val="10"/>
        <rFont val="Arial"/>
        <family val="2"/>
      </rPr>
      <t>підклейка  підошви</t>
    </r>
  </si>
  <si>
    <r>
      <t xml:space="preserve">Латка  </t>
    </r>
    <r>
      <rPr>
        <sz val="10"/>
        <rFont val="Arial Cyr"/>
        <family val="2"/>
      </rPr>
      <t>до 5 см.</t>
    </r>
  </si>
  <si>
    <r>
      <t xml:space="preserve">Рубчик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косячки) гумові до 2 кв.см</t>
    </r>
  </si>
  <si>
    <t>від 3 до 4 кв.см</t>
  </si>
  <si>
    <t>від 4 до 5 кв.см</t>
  </si>
  <si>
    <t>від 6 і більше кв.см</t>
  </si>
  <si>
    <r>
      <t xml:space="preserve">Рубчик </t>
    </r>
    <r>
      <rPr>
        <sz val="10"/>
        <rFont val="Times New Roman"/>
        <family val="1"/>
      </rPr>
      <t>(косячки) поліуретанові до 2 кв.см</t>
    </r>
  </si>
  <si>
    <r>
      <t xml:space="preserve">набійки на взуття  поліуретанові  </t>
    </r>
    <r>
      <rPr>
        <sz val="10"/>
        <rFont val="Arial Cyr"/>
        <family val="2"/>
      </rPr>
      <t>до 2 кв.см</t>
    </r>
  </si>
  <si>
    <t>підбивка підошви по колу</t>
  </si>
  <si>
    <t>підбивка підошви до підбору</t>
  </si>
  <si>
    <t>круговий підшив взуття</t>
  </si>
  <si>
    <t>прошивка одного підбору</t>
  </si>
  <si>
    <r>
      <t>профілактика підошви (гума еластична)</t>
    </r>
    <r>
      <rPr>
        <sz val="10"/>
        <rFont val="Times New Roman"/>
        <family val="1"/>
      </rPr>
      <t xml:space="preserve"> до 12 кв.см.</t>
    </r>
  </si>
  <si>
    <t>від 13 до 14 кв.см.</t>
  </si>
  <si>
    <t>від 15 до 16 кв.см</t>
  </si>
  <si>
    <t>більше 16 кв.см.</t>
  </si>
  <si>
    <r>
      <t>профілактика  підошви ( гума  РПШ)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до 12 кв.см.</t>
    </r>
  </si>
  <si>
    <t xml:space="preserve">від 13 до 14 кв.см </t>
  </si>
  <si>
    <r>
      <t>набійки на взуття  гумові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до</t>
    </r>
    <r>
      <rPr>
        <sz val="10"/>
        <rFont val="Arial Cyr"/>
        <family val="2"/>
      </rPr>
      <t>: 2см.кв.</t>
    </r>
  </si>
  <si>
    <t>набійки  гумові від 3 до 4 см.кв.</t>
  </si>
  <si>
    <t>набійки  гумові від 4 до 5 см.кв.</t>
  </si>
  <si>
    <t>набійки  гумові від 6 см.кв. і більше</t>
  </si>
  <si>
    <r>
      <t xml:space="preserve">вшивка замка: </t>
    </r>
    <r>
      <rPr>
        <sz val="10"/>
        <rFont val="Arial"/>
        <family val="2"/>
      </rPr>
      <t>до 15 см.</t>
    </r>
  </si>
  <si>
    <t>більше 15 см.</t>
  </si>
  <si>
    <t>Директор  територіального центру</t>
  </si>
  <si>
    <t>В.П.Попко</t>
  </si>
  <si>
    <t>Вик.  Бібік О.О.</t>
  </si>
  <si>
    <t xml:space="preserve">                                      Затверджено</t>
  </si>
  <si>
    <t xml:space="preserve">                        рішення виконкому № ______</t>
  </si>
  <si>
    <t xml:space="preserve">                                       від  "____"____________2010 року</t>
  </si>
  <si>
    <t xml:space="preserve">ПРЕЙСКУРАНТ  ЦІН  </t>
  </si>
  <si>
    <t>на послуги  взуттьовика</t>
  </si>
  <si>
    <t>Наіменування послуги</t>
  </si>
  <si>
    <t>ціна (грн.)</t>
  </si>
  <si>
    <t xml:space="preserve"> Підклейка  підошви</t>
  </si>
  <si>
    <r>
      <t xml:space="preserve">Латка  </t>
    </r>
    <r>
      <rPr>
        <sz val="14"/>
        <rFont val="Arial Cyr"/>
        <family val="2"/>
      </rPr>
      <t>до 5 см.</t>
    </r>
  </si>
  <si>
    <r>
      <t>Рубчик (</t>
    </r>
    <r>
      <rPr>
        <sz val="14"/>
        <rFont val="Arial Cyr"/>
        <family val="2"/>
      </rPr>
      <t>косячки) гумові до 2 кв.см</t>
    </r>
  </si>
  <si>
    <r>
      <t xml:space="preserve">Рубчик </t>
    </r>
    <r>
      <rPr>
        <sz val="14"/>
        <rFont val="Arial Cyr"/>
        <family val="2"/>
      </rPr>
      <t>(косячки) поліуретанові до 2 кв.см</t>
    </r>
  </si>
  <si>
    <r>
      <t xml:space="preserve">набійки на взуття  поліуретанові </t>
    </r>
    <r>
      <rPr>
        <sz val="14"/>
        <rFont val="Arial Cyr"/>
        <family val="2"/>
      </rPr>
      <t>до 2 кв.см</t>
    </r>
  </si>
  <si>
    <t>підшивка підошви по колу</t>
  </si>
  <si>
    <r>
      <t>профілактика підошви</t>
    </r>
    <r>
      <rPr>
        <sz val="14"/>
        <rFont val="Arial Cyr"/>
        <family val="2"/>
      </rPr>
      <t xml:space="preserve"> (гума еластична)</t>
    </r>
  </si>
  <si>
    <t>до 12 кв.см.</t>
  </si>
  <si>
    <t>профілактика  підошви ( гума  РПШ)</t>
  </si>
  <si>
    <r>
      <t>набійки на взуття  гумові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>до</t>
    </r>
    <r>
      <rPr>
        <sz val="14"/>
        <rFont val="Arial Cyr"/>
        <family val="2"/>
      </rPr>
      <t>: 2см.кв.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</si>
</sst>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0"/>
    <numFmt numFmtId="168" formatCode="#,##0.00"/>
    <numFmt numFmtId="169" formatCode="0.0"/>
    <numFmt numFmtId="170" formatCode="0.0%"/>
    <numFmt numFmtId="171" formatCode="#,##0.00&quot; грн.&quot;;[RED]\-#,##0.00&quot; грн.&quot;"/>
  </numFmts>
  <fonts count="26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b/>
      <i/>
      <sz val="16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sz val="9"/>
      <color indexed="8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sz val="14"/>
      <color indexed="8"/>
      <name val="Arial Cyr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left" wrapText="1"/>
    </xf>
    <xf numFmtId="164" fontId="0" fillId="0" borderId="1" xfId="0" applyFont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 wrapText="1"/>
    </xf>
    <xf numFmtId="164" fontId="0" fillId="2" borderId="1" xfId="0" applyFont="1" applyFill="1" applyBorder="1" applyAlignment="1">
      <alignment horizontal="center" vertical="center" textRotation="90" wrapText="1"/>
    </xf>
    <xf numFmtId="164" fontId="6" fillId="2" borderId="1" xfId="0" applyFont="1" applyFill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textRotation="90" wrapText="1"/>
    </xf>
    <xf numFmtId="164" fontId="0" fillId="0" borderId="1" xfId="0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 wrapText="1"/>
    </xf>
    <xf numFmtId="165" fontId="10" fillId="0" borderId="0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4" fontId="11" fillId="0" borderId="3" xfId="0" applyFont="1" applyBorder="1" applyAlignment="1">
      <alignment vertical="center" wrapText="1"/>
    </xf>
    <xf numFmtId="165" fontId="3" fillId="2" borderId="3" xfId="0" applyNumberFormat="1" applyFont="1" applyFill="1" applyBorder="1" applyAlignment="1">
      <alignment vertical="center" wrapText="1"/>
    </xf>
    <xf numFmtId="164" fontId="11" fillId="0" borderId="4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9" fontId="1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9" fillId="0" borderId="1" xfId="0" applyFont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9" fillId="0" borderId="1" xfId="0" applyFont="1" applyBorder="1" applyAlignment="1">
      <alignment vertical="center" wrapText="1"/>
    </xf>
    <xf numFmtId="164" fontId="8" fillId="0" borderId="2" xfId="0" applyFont="1" applyBorder="1" applyAlignment="1">
      <alignment wrapText="1"/>
    </xf>
    <xf numFmtId="164" fontId="8" fillId="0" borderId="3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10" fillId="0" borderId="2" xfId="0" applyFont="1" applyBorder="1" applyAlignment="1">
      <alignment horizontal="left" wrapText="1"/>
    </xf>
    <xf numFmtId="164" fontId="10" fillId="0" borderId="3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3" fillId="0" borderId="1" xfId="0" applyFont="1" applyBorder="1" applyAlignment="1">
      <alignment vertical="top" textRotation="90" wrapText="1"/>
    </xf>
    <xf numFmtId="164" fontId="3" fillId="0" borderId="1" xfId="0" applyFont="1" applyBorder="1" applyAlignment="1">
      <alignment vertical="center" textRotation="90" wrapText="1"/>
    </xf>
    <xf numFmtId="164" fontId="10" fillId="0" borderId="1" xfId="0" applyFont="1" applyBorder="1" applyAlignment="1">
      <alignment horizontal="left" wrapText="1"/>
    </xf>
    <xf numFmtId="164" fontId="9" fillId="0" borderId="2" xfId="0" applyFont="1" applyBorder="1" applyAlignment="1">
      <alignment wrapText="1"/>
    </xf>
    <xf numFmtId="164" fontId="10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4" fontId="13" fillId="0" borderId="3" xfId="0" applyFont="1" applyBorder="1" applyAlignment="1">
      <alignment wrapText="1"/>
    </xf>
    <xf numFmtId="164" fontId="13" fillId="0" borderId="4" xfId="0" applyFont="1" applyBorder="1" applyAlignment="1">
      <alignment wrapText="1"/>
    </xf>
    <xf numFmtId="164" fontId="3" fillId="0" borderId="6" xfId="0" applyFont="1" applyBorder="1" applyAlignment="1">
      <alignment horizontal="center" vertical="center" textRotation="90" wrapText="1"/>
    </xf>
    <xf numFmtId="167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textRotation="90" wrapText="1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vertical="center" textRotation="90" wrapText="1"/>
    </xf>
    <xf numFmtId="164" fontId="13" fillId="0" borderId="2" xfId="0" applyFont="1" applyBorder="1" applyAlignment="1">
      <alignment wrapText="1"/>
    </xf>
    <xf numFmtId="164" fontId="10" fillId="2" borderId="1" xfId="0" applyFont="1" applyFill="1" applyBorder="1" applyAlignment="1">
      <alignment wrapText="1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9" fillId="2" borderId="1" xfId="0" applyFont="1" applyFill="1" applyBorder="1" applyAlignment="1">
      <alignment wrapText="1"/>
    </xf>
    <xf numFmtId="164" fontId="3" fillId="2" borderId="6" xfId="0" applyFont="1" applyFill="1" applyBorder="1" applyAlignment="1">
      <alignment horizontal="center" vertical="center" textRotation="90" wrapText="1"/>
    </xf>
    <xf numFmtId="164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64" fontId="3" fillId="2" borderId="5" xfId="0" applyFont="1" applyFill="1" applyBorder="1" applyAlignment="1">
      <alignment vertical="center" textRotation="90" wrapText="1"/>
    </xf>
    <xf numFmtId="164" fontId="14" fillId="0" borderId="2" xfId="0" applyFont="1" applyBorder="1" applyAlignment="1">
      <alignment wrapText="1"/>
    </xf>
    <xf numFmtId="164" fontId="14" fillId="0" borderId="3" xfId="0" applyFont="1" applyBorder="1" applyAlignment="1">
      <alignment wrapText="1"/>
    </xf>
    <xf numFmtId="164" fontId="14" fillId="0" borderId="4" xfId="0" applyFont="1" applyBorder="1" applyAlignment="1">
      <alignment wrapText="1"/>
    </xf>
    <xf numFmtId="164" fontId="3" fillId="2" borderId="1" xfId="0" applyFont="1" applyFill="1" applyBorder="1" applyAlignment="1">
      <alignment horizontal="center" vertical="center" textRotation="90" wrapText="1"/>
    </xf>
    <xf numFmtId="164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167" fontId="3" fillId="2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vertical="center" textRotation="90" wrapText="1"/>
    </xf>
    <xf numFmtId="164" fontId="3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167" fontId="3" fillId="2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 textRotation="90" wrapText="1"/>
    </xf>
    <xf numFmtId="164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 vertical="center"/>
    </xf>
    <xf numFmtId="167" fontId="3" fillId="2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4" fontId="9" fillId="0" borderId="5" xfId="0" applyFont="1" applyBorder="1" applyAlignment="1">
      <alignment wrapText="1"/>
    </xf>
    <xf numFmtId="164" fontId="3" fillId="2" borderId="5" xfId="0" applyFont="1" applyFill="1" applyBorder="1" applyAlignment="1">
      <alignment horizontal="center" vertical="center" textRotation="90" wrapText="1"/>
    </xf>
    <xf numFmtId="164" fontId="3" fillId="2" borderId="1" xfId="0" applyFont="1" applyFill="1" applyBorder="1" applyAlignment="1">
      <alignment vertical="center" textRotation="90" wrapText="1"/>
    </xf>
    <xf numFmtId="164" fontId="7" fillId="0" borderId="2" xfId="0" applyFont="1" applyBorder="1" applyAlignment="1">
      <alignment wrapText="1"/>
    </xf>
    <xf numFmtId="164" fontId="15" fillId="0" borderId="3" xfId="0" applyFont="1" applyBorder="1" applyAlignment="1">
      <alignment wrapText="1"/>
    </xf>
    <xf numFmtId="164" fontId="15" fillId="0" borderId="4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0" fillId="0" borderId="1" xfId="0" applyFont="1" applyBorder="1" applyAlignment="1">
      <alignment vertical="center" textRotation="90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164" fontId="1" fillId="0" borderId="1" xfId="0" applyFont="1" applyBorder="1" applyAlignment="1">
      <alignment wrapText="1"/>
    </xf>
    <xf numFmtId="166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wrapText="1"/>
    </xf>
    <xf numFmtId="166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167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textRotation="90"/>
    </xf>
    <xf numFmtId="164" fontId="0" fillId="0" borderId="6" xfId="0" applyFont="1" applyBorder="1" applyAlignment="1">
      <alignment horizontal="center" vertical="center" textRotation="90" wrapText="1"/>
    </xf>
    <xf numFmtId="164" fontId="0" fillId="0" borderId="5" xfId="0" applyFont="1" applyBorder="1" applyAlignment="1">
      <alignment horizontal="center" vertical="center" textRotation="90"/>
    </xf>
    <xf numFmtId="164" fontId="0" fillId="0" borderId="5" xfId="0" applyFont="1" applyBorder="1" applyAlignment="1">
      <alignment horizontal="center" vertical="center" textRotation="90" wrapText="1"/>
    </xf>
    <xf numFmtId="164" fontId="17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vertical="center" textRotation="90"/>
    </xf>
    <xf numFmtId="166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wrapText="1"/>
    </xf>
    <xf numFmtId="167" fontId="19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16" fillId="0" borderId="0" xfId="0" applyFont="1" applyBorder="1" applyAlignment="1">
      <alignment vertical="top" wrapText="1"/>
    </xf>
    <xf numFmtId="164" fontId="0" fillId="0" borderId="0" xfId="0" applyBorder="1" applyAlignment="1">
      <alignment vertical="top"/>
    </xf>
    <xf numFmtId="164" fontId="0" fillId="0" borderId="0" xfId="0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vertical="center" textRotation="90" wrapText="1"/>
    </xf>
    <xf numFmtId="164" fontId="0" fillId="2" borderId="0" xfId="0" applyFill="1" applyBorder="1" applyAlignment="1">
      <alignment horizontal="center" vertical="center" textRotation="90" wrapText="1"/>
    </xf>
    <xf numFmtId="164" fontId="6" fillId="2" borderId="0" xfId="0" applyFont="1" applyFill="1" applyBorder="1" applyAlignment="1">
      <alignment horizontal="center" vertical="center" textRotation="90" wrapText="1"/>
    </xf>
    <xf numFmtId="164" fontId="7" fillId="0" borderId="0" xfId="0" applyFont="1" applyBorder="1" applyAlignment="1">
      <alignment horizontal="center" vertical="center" textRotation="90" wrapText="1"/>
    </xf>
    <xf numFmtId="164" fontId="0" fillId="0" borderId="0" xfId="0" applyBorder="1" applyAlignment="1">
      <alignment vertical="top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2" borderId="0" xfId="0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164" fontId="10" fillId="0" borderId="0" xfId="0" applyFont="1" applyBorder="1" applyAlignment="1">
      <alignment wrapText="1"/>
    </xf>
    <xf numFmtId="164" fontId="20" fillId="0" borderId="0" xfId="0" applyFont="1" applyBorder="1" applyAlignment="1">
      <alignment vertical="center" textRotation="90" wrapText="1"/>
    </xf>
    <xf numFmtId="167" fontId="3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vertical="center"/>
    </xf>
    <xf numFmtId="164" fontId="10" fillId="0" borderId="0" xfId="0" applyFont="1" applyBorder="1" applyAlignment="1">
      <alignment horizontal="left" wrapText="1"/>
    </xf>
    <xf numFmtId="171" fontId="10" fillId="0" borderId="0" xfId="0" applyNumberFormat="1" applyFont="1" applyBorder="1" applyAlignment="1">
      <alignment wrapText="1"/>
    </xf>
    <xf numFmtId="171" fontId="3" fillId="0" borderId="0" xfId="0" applyNumberFormat="1" applyFont="1" applyBorder="1" applyAlignment="1">
      <alignment wrapText="1"/>
    </xf>
    <xf numFmtId="171" fontId="3" fillId="0" borderId="0" xfId="0" applyNumberFormat="1" applyFont="1" applyBorder="1" applyAlignment="1">
      <alignment horizontal="left" wrapText="1"/>
    </xf>
    <xf numFmtId="164" fontId="7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center" vertical="top" wrapText="1"/>
    </xf>
    <xf numFmtId="164" fontId="21" fillId="0" borderId="0" xfId="0" applyFont="1" applyBorder="1" applyAlignment="1">
      <alignment/>
    </xf>
    <xf numFmtId="164" fontId="0" fillId="0" borderId="0" xfId="0" applyBorder="1" applyAlignment="1">
      <alignment horizontal="center" wrapText="1"/>
    </xf>
    <xf numFmtId="164" fontId="0" fillId="0" borderId="0" xfId="0" applyAlignment="1">
      <alignment vertical="top" wrapText="1"/>
    </xf>
    <xf numFmtId="165" fontId="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left" vertical="top" wrapText="1"/>
    </xf>
    <xf numFmtId="164" fontId="21" fillId="0" borderId="0" xfId="0" applyFont="1" applyBorder="1" applyAlignment="1">
      <alignment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vertical="top" textRotation="90" wrapText="1"/>
    </xf>
    <xf numFmtId="164" fontId="22" fillId="0" borderId="0" xfId="0" applyFont="1" applyBorder="1" applyAlignment="1">
      <alignment vertical="top" wrapText="1"/>
    </xf>
    <xf numFmtId="164" fontId="22" fillId="2" borderId="0" xfId="0" applyFont="1" applyFill="1" applyBorder="1" applyAlignment="1">
      <alignment vertical="top" wrapText="1"/>
    </xf>
    <xf numFmtId="164" fontId="0" fillId="2" borderId="0" xfId="0" applyFill="1" applyBorder="1" applyAlignment="1">
      <alignment vertical="top" wrapText="1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wrapText="1"/>
    </xf>
    <xf numFmtId="165" fontId="19" fillId="0" borderId="0" xfId="0" applyNumberFormat="1" applyFont="1" applyBorder="1" applyAlignment="1">
      <alignment/>
    </xf>
    <xf numFmtId="164" fontId="24" fillId="0" borderId="0" xfId="0" applyFont="1" applyBorder="1" applyAlignment="1">
      <alignment vertical="top" wrapText="1"/>
    </xf>
    <xf numFmtId="164" fontId="25" fillId="0" borderId="0" xfId="0" applyFont="1" applyBorder="1" applyAlignment="1">
      <alignment wrapText="1"/>
    </xf>
    <xf numFmtId="164" fontId="24" fillId="0" borderId="0" xfId="0" applyFont="1" applyBorder="1" applyAlignment="1">
      <alignment vertical="center" wrapText="1"/>
    </xf>
    <xf numFmtId="164" fontId="24" fillId="0" borderId="0" xfId="0" applyFont="1" applyBorder="1" applyAlignment="1">
      <alignment horizontal="center" wrapText="1"/>
    </xf>
    <xf numFmtId="164" fontId="23" fillId="0" borderId="0" xfId="0" applyFont="1" applyBorder="1" applyAlignment="1">
      <alignment wrapText="1"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3" fillId="0" borderId="1" xfId="0" applyFont="1" applyBorder="1" applyAlignment="1">
      <alignment wrapText="1"/>
    </xf>
    <xf numFmtId="164" fontId="19" fillId="0" borderId="1" xfId="0" applyFont="1" applyBorder="1" applyAlignment="1">
      <alignment/>
    </xf>
    <xf numFmtId="164" fontId="19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5" zoomScaleNormal="85" workbookViewId="0" topLeftCell="A1">
      <selection activeCell="C3" sqref="C3"/>
    </sheetView>
  </sheetViews>
  <sheetFormatPr defaultColWidth="9.00390625" defaultRowHeight="12.75"/>
  <cols>
    <col min="1" max="1" width="34.125" style="0" customWidth="1"/>
    <col min="2" max="2" width="7.125" style="0" customWidth="1"/>
    <col min="3" max="3" width="8.00390625" style="0" customWidth="1"/>
    <col min="4" max="4" width="3.875" style="1" customWidth="1"/>
    <col min="5" max="5" width="6.375" style="0" customWidth="1"/>
    <col min="6" max="6" width="8.375" style="0" customWidth="1"/>
    <col min="7" max="7" width="6.375" style="2" customWidth="1"/>
    <col min="8" max="8" width="5.75390625" style="0" customWidth="1"/>
    <col min="9" max="9" width="7.375" style="0" customWidth="1"/>
    <col min="10" max="10" width="5.75390625" style="3" customWidth="1"/>
    <col min="11" max="11" width="7.00390625" style="0" customWidth="1"/>
    <col min="12" max="12" width="5.875" style="3" customWidth="1"/>
    <col min="13" max="13" width="6.00390625" style="0" customWidth="1"/>
    <col min="14" max="14" width="6.00390625" style="4" customWidth="1"/>
    <col min="15" max="15" width="6.25390625" style="0" customWidth="1"/>
    <col min="16" max="16" width="5.25390625" style="0" customWidth="1"/>
    <col min="17" max="17" width="7.625" style="0" customWidth="1"/>
  </cols>
  <sheetData>
    <row r="1" spans="9:17" ht="21.75" customHeight="1">
      <c r="I1" s="5"/>
      <c r="J1" s="6"/>
      <c r="K1" s="7"/>
      <c r="L1" s="6"/>
      <c r="M1" s="7"/>
      <c r="N1" s="6"/>
      <c r="O1" s="7"/>
      <c r="P1" s="7"/>
      <c r="Q1" s="7"/>
    </row>
    <row r="2" spans="1:15" ht="59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t="s">
        <v>1</v>
      </c>
    </row>
    <row r="3" spans="4:14" ht="12.75">
      <c r="D3"/>
      <c r="G3"/>
      <c r="J3"/>
      <c r="L3"/>
      <c r="N3"/>
    </row>
    <row r="4" spans="1:17" ht="183.7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1" t="s">
        <v>11</v>
      </c>
      <c r="K4" s="9" t="s">
        <v>12</v>
      </c>
      <c r="L4" s="11" t="s">
        <v>13</v>
      </c>
      <c r="M4" s="9" t="s">
        <v>14</v>
      </c>
      <c r="N4" s="12" t="s">
        <v>15</v>
      </c>
      <c r="O4" s="9" t="s">
        <v>16</v>
      </c>
      <c r="P4" s="9" t="s">
        <v>17</v>
      </c>
      <c r="Q4" s="13" t="s">
        <v>18</v>
      </c>
    </row>
    <row r="5" spans="1:17" ht="12.75" customHeight="1">
      <c r="A5" s="14">
        <v>1</v>
      </c>
      <c r="B5" s="14">
        <v>2</v>
      </c>
      <c r="C5" s="14">
        <v>3</v>
      </c>
      <c r="D5" s="15">
        <v>4</v>
      </c>
      <c r="E5" s="14">
        <v>5</v>
      </c>
      <c r="F5" s="14">
        <v>6</v>
      </c>
      <c r="G5" s="14">
        <v>7</v>
      </c>
      <c r="H5" s="14">
        <v>8</v>
      </c>
      <c r="I5" s="15">
        <v>9</v>
      </c>
      <c r="J5" s="14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16</v>
      </c>
      <c r="P5" s="14">
        <v>17</v>
      </c>
      <c r="Q5" s="14">
        <v>18</v>
      </c>
    </row>
    <row r="6" spans="1:17" ht="18.7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64.5" customHeight="1">
      <c r="A7" s="17" t="s">
        <v>20</v>
      </c>
      <c r="B7" s="10" t="s">
        <v>21</v>
      </c>
      <c r="C7" s="18">
        <v>1998.21</v>
      </c>
      <c r="D7" s="19">
        <v>20</v>
      </c>
      <c r="E7" s="20">
        <f>D7/60</f>
        <v>0.333</v>
      </c>
      <c r="F7" s="21">
        <f>C7/G7*D7</f>
        <v>3.99</v>
      </c>
      <c r="G7" s="22">
        <v>10020</v>
      </c>
      <c r="H7" s="23">
        <f>F7*36.3%</f>
        <v>1.45</v>
      </c>
      <c r="I7" s="23">
        <f>H7+F7</f>
        <v>5.44</v>
      </c>
      <c r="J7" s="24">
        <v>0.4</v>
      </c>
      <c r="K7" s="23">
        <f>SUM(E7*J7)</f>
        <v>0.13</v>
      </c>
      <c r="L7" s="25">
        <v>0.08</v>
      </c>
      <c r="M7" s="23">
        <f>SUM(F7*L7)</f>
        <v>0.32</v>
      </c>
      <c r="N7" s="24"/>
      <c r="O7" s="23">
        <v>0</v>
      </c>
      <c r="P7" s="23">
        <f>F7*15%</f>
        <v>0.6</v>
      </c>
      <c r="Q7" s="26">
        <f>P7+O7+I7+K7+M7</f>
        <v>6.49</v>
      </c>
    </row>
    <row r="8" spans="1:17" ht="42" customHeight="1">
      <c r="A8" s="27" t="s">
        <v>22</v>
      </c>
      <c r="B8" s="10"/>
      <c r="C8" s="18">
        <v>1998.21</v>
      </c>
      <c r="D8" s="19">
        <v>20</v>
      </c>
      <c r="E8" s="20">
        <f>D8/60</f>
        <v>0.333</v>
      </c>
      <c r="F8" s="21">
        <f>C8/G8*D8</f>
        <v>3.99</v>
      </c>
      <c r="G8" s="22">
        <v>10020</v>
      </c>
      <c r="H8" s="23">
        <f>F8*36.3%</f>
        <v>1.45</v>
      </c>
      <c r="I8" s="23">
        <f>H8+F8</f>
        <v>5.44</v>
      </c>
      <c r="J8" s="24">
        <v>0.4</v>
      </c>
      <c r="K8" s="23">
        <f>SUM(E8*J8)</f>
        <v>0.13</v>
      </c>
      <c r="L8" s="25">
        <v>0.08</v>
      </c>
      <c r="M8" s="23">
        <f>SUM(F8*L8)</f>
        <v>0.32</v>
      </c>
      <c r="N8" s="24"/>
      <c r="O8" s="23">
        <v>0</v>
      </c>
      <c r="P8" s="23">
        <f>F8*15%</f>
        <v>0.6</v>
      </c>
      <c r="Q8" s="26">
        <f>P8+O8+I8+K8+M8</f>
        <v>6.49</v>
      </c>
    </row>
    <row r="9" spans="1:17" ht="53.25" customHeight="1">
      <c r="A9" s="27" t="s">
        <v>23</v>
      </c>
      <c r="B9" s="10"/>
      <c r="C9" s="18">
        <v>1998.21</v>
      </c>
      <c r="D9" s="19">
        <v>84</v>
      </c>
      <c r="E9" s="20">
        <f>D9/60</f>
        <v>1.4</v>
      </c>
      <c r="F9" s="21">
        <f>C9/G9*D9</f>
        <v>16.75</v>
      </c>
      <c r="G9" s="22">
        <v>10020</v>
      </c>
      <c r="H9" s="23">
        <f>F9*36.3%</f>
        <v>6.08</v>
      </c>
      <c r="I9" s="23">
        <f>H9+F9</f>
        <v>22.83</v>
      </c>
      <c r="J9" s="24">
        <v>0.4</v>
      </c>
      <c r="K9" s="23">
        <f>SUM(E9*J9)</f>
        <v>0.5599999999999999</v>
      </c>
      <c r="L9" s="25">
        <v>0.08</v>
      </c>
      <c r="M9" s="23">
        <f>SUM(F9*L9)</f>
        <v>1.34</v>
      </c>
      <c r="N9" s="24"/>
      <c r="O9" s="23">
        <v>0</v>
      </c>
      <c r="P9" s="23">
        <f>F9*15%</f>
        <v>2.51</v>
      </c>
      <c r="Q9" s="26">
        <f>P9+O9+I9+K9+M9</f>
        <v>27.239999999999995</v>
      </c>
    </row>
    <row r="10" spans="1:17" ht="19.5" customHeight="1">
      <c r="A10" s="27" t="s">
        <v>24</v>
      </c>
      <c r="B10" s="10"/>
      <c r="C10" s="18">
        <v>1998.21</v>
      </c>
      <c r="D10" s="19">
        <v>60</v>
      </c>
      <c r="E10" s="20">
        <f>D10/60</f>
        <v>1</v>
      </c>
      <c r="F10" s="21">
        <f>C10/G10*D10</f>
        <v>11.97</v>
      </c>
      <c r="G10" s="22">
        <v>10020</v>
      </c>
      <c r="H10" s="23">
        <f>F10*36.3%</f>
        <v>4.35</v>
      </c>
      <c r="I10" s="23">
        <f>H10+F10</f>
        <v>16.32</v>
      </c>
      <c r="J10" s="24">
        <v>0.4</v>
      </c>
      <c r="K10" s="23">
        <f>SUM(E10*J10)</f>
        <v>0.4</v>
      </c>
      <c r="L10" s="25">
        <v>0.08</v>
      </c>
      <c r="M10" s="23">
        <f>SUM(F10*L10)</f>
        <v>0.96</v>
      </c>
      <c r="N10" s="24"/>
      <c r="O10" s="23">
        <v>0</v>
      </c>
      <c r="P10" s="23">
        <f>F10*15%</f>
        <v>1.8</v>
      </c>
      <c r="Q10" s="26">
        <f>P10+O10+I10+K10+M10</f>
        <v>19.48</v>
      </c>
    </row>
    <row r="11" spans="1:17" ht="19.5" customHeight="1">
      <c r="A11" s="27" t="s">
        <v>25</v>
      </c>
      <c r="B11" s="10"/>
      <c r="C11" s="18">
        <v>1998.21</v>
      </c>
      <c r="D11" s="19">
        <v>30</v>
      </c>
      <c r="E11" s="20">
        <f>D11/60</f>
        <v>0.5</v>
      </c>
      <c r="F11" s="21">
        <f>C11/G11*D11</f>
        <v>5.98</v>
      </c>
      <c r="G11" s="22">
        <v>10020</v>
      </c>
      <c r="H11" s="23">
        <f>F11*36.3%</f>
        <v>2.17</v>
      </c>
      <c r="I11" s="23">
        <f>H11+F11</f>
        <v>8.15</v>
      </c>
      <c r="J11" s="24">
        <v>0.4</v>
      </c>
      <c r="K11" s="23">
        <f>SUM(E11*J11)</f>
        <v>0.2</v>
      </c>
      <c r="L11" s="25">
        <v>0.08</v>
      </c>
      <c r="M11" s="23">
        <f>SUM(F11*L11)</f>
        <v>0.48</v>
      </c>
      <c r="N11" s="24"/>
      <c r="O11" s="23">
        <v>0</v>
      </c>
      <c r="P11" s="23">
        <f>F11*15%</f>
        <v>0.9</v>
      </c>
      <c r="Q11" s="26">
        <f>P11+O11+I11+K11+M11</f>
        <v>9.73</v>
      </c>
    </row>
    <row r="12" spans="1:17" ht="19.5" customHeight="1">
      <c r="A12" s="28"/>
      <c r="B12" s="29"/>
      <c r="C12" s="30"/>
      <c r="D12" s="31"/>
      <c r="E12" s="32"/>
      <c r="F12" s="33"/>
      <c r="G12" s="34"/>
      <c r="H12" s="35"/>
      <c r="I12" s="35"/>
      <c r="J12" s="36"/>
      <c r="K12" s="35"/>
      <c r="L12" s="37"/>
      <c r="M12" s="35"/>
      <c r="N12" s="36"/>
      <c r="O12" s="35"/>
      <c r="P12" s="35"/>
      <c r="Q12" s="38"/>
    </row>
    <row r="13" spans="1:17" ht="18.75" customHeight="1">
      <c r="A13" s="39" t="s">
        <v>26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0"/>
      <c r="N13" s="40"/>
      <c r="O13" s="40"/>
      <c r="P13" s="40"/>
      <c r="Q13" s="42"/>
    </row>
    <row r="14" spans="1:19" s="1" customFormat="1" ht="25.5" customHeight="1">
      <c r="A14" s="27" t="s">
        <v>27</v>
      </c>
      <c r="B14" s="10" t="s">
        <v>28</v>
      </c>
      <c r="C14" s="18">
        <v>1998.21</v>
      </c>
      <c r="D14" s="43">
        <v>20</v>
      </c>
      <c r="E14" s="44">
        <f aca="true" t="shared" si="0" ref="E14:E19">D14/60</f>
        <v>0.333</v>
      </c>
      <c r="F14" s="45">
        <f>C14/G14*D14</f>
        <v>3.99</v>
      </c>
      <c r="G14" s="22">
        <v>10020</v>
      </c>
      <c r="H14" s="18">
        <f aca="true" t="shared" si="1" ref="H14:H36">F14*36.3%</f>
        <v>1.45</v>
      </c>
      <c r="I14" s="18">
        <f>F14+H14</f>
        <v>5.44</v>
      </c>
      <c r="J14" s="25">
        <v>0.4</v>
      </c>
      <c r="K14" s="18">
        <f>SUM(J14*E14)</f>
        <v>0.13</v>
      </c>
      <c r="L14" s="46">
        <v>0.08</v>
      </c>
      <c r="M14" s="18">
        <f aca="true" t="shared" si="2" ref="M14:M133">SUM(F14*L14)</f>
        <v>0.32</v>
      </c>
      <c r="N14" s="25"/>
      <c r="O14" s="18">
        <v>0</v>
      </c>
      <c r="P14" s="18">
        <f>F14*15%</f>
        <v>0.6</v>
      </c>
      <c r="Q14" s="47">
        <f>I14+O14+P14+K14+M14</f>
        <v>6.49</v>
      </c>
      <c r="R14" s="48"/>
      <c r="S14" s="49"/>
    </row>
    <row r="15" spans="1:19" s="1" customFormat="1" ht="15.75" customHeight="1">
      <c r="A15" s="50" t="s">
        <v>29</v>
      </c>
      <c r="B15" s="10"/>
      <c r="C15" s="18">
        <v>1998.21</v>
      </c>
      <c r="D15" s="15">
        <v>40</v>
      </c>
      <c r="E15" s="44">
        <f t="shared" si="0"/>
        <v>0.667</v>
      </c>
      <c r="F15" s="45">
        <f>C15/G15*D15</f>
        <v>7.98</v>
      </c>
      <c r="G15" s="22">
        <v>10020</v>
      </c>
      <c r="H15" s="18">
        <f t="shared" si="1"/>
        <v>2.9</v>
      </c>
      <c r="I15" s="18">
        <f>F15+H15</f>
        <v>10.88</v>
      </c>
      <c r="J15" s="25">
        <v>0.4</v>
      </c>
      <c r="K15" s="18">
        <f>SUM(J15*E15)</f>
        <v>0.27</v>
      </c>
      <c r="L15" s="25">
        <v>0.08</v>
      </c>
      <c r="M15" s="18">
        <f t="shared" si="2"/>
        <v>0.64</v>
      </c>
      <c r="N15" s="51"/>
      <c r="O15" s="18">
        <v>0</v>
      </c>
      <c r="P15" s="18">
        <f>F15*15%</f>
        <v>1.2</v>
      </c>
      <c r="Q15" s="47">
        <f>I15+O15+P15+K15+M15</f>
        <v>12.99</v>
      </c>
      <c r="R15" s="48"/>
      <c r="S15" s="52"/>
    </row>
    <row r="16" spans="1:19" s="1" customFormat="1" ht="24" customHeight="1">
      <c r="A16" s="50" t="s">
        <v>30</v>
      </c>
      <c r="B16" s="10"/>
      <c r="C16" s="18">
        <v>1998.21</v>
      </c>
      <c r="D16" s="15">
        <v>127</v>
      </c>
      <c r="E16" s="44">
        <f t="shared" si="0"/>
        <v>2.117</v>
      </c>
      <c r="F16" s="45">
        <f>C16/G16*D16</f>
        <v>25.33</v>
      </c>
      <c r="G16" s="22">
        <v>10020</v>
      </c>
      <c r="H16" s="18">
        <f t="shared" si="1"/>
        <v>9.19</v>
      </c>
      <c r="I16" s="18">
        <f>F16+H16</f>
        <v>34.519999999999996</v>
      </c>
      <c r="J16" s="25">
        <v>0.4</v>
      </c>
      <c r="K16" s="18">
        <f>SUM(J16*E16)</f>
        <v>0.85</v>
      </c>
      <c r="L16" s="25">
        <v>0.08</v>
      </c>
      <c r="M16" s="18">
        <f t="shared" si="2"/>
        <v>2.03</v>
      </c>
      <c r="N16" s="51"/>
      <c r="O16" s="18">
        <v>0</v>
      </c>
      <c r="P16" s="18">
        <f>F16*15%</f>
        <v>3.8</v>
      </c>
      <c r="Q16" s="47">
        <f>I16+O16+P16+K16+M16</f>
        <v>41.199999999999996</v>
      </c>
      <c r="R16" s="48"/>
      <c r="S16" s="52"/>
    </row>
    <row r="17" spans="1:19" s="1" customFormat="1" ht="39" customHeight="1">
      <c r="A17" s="27" t="s">
        <v>31</v>
      </c>
      <c r="B17" s="10"/>
      <c r="C17" s="18">
        <v>1998.21</v>
      </c>
      <c r="D17" s="19">
        <v>90</v>
      </c>
      <c r="E17" s="20">
        <f t="shared" si="0"/>
        <v>1.5</v>
      </c>
      <c r="F17" s="21">
        <f aca="true" t="shared" si="3" ref="F17:F133">C17/G17*D17</f>
        <v>17.95</v>
      </c>
      <c r="G17" s="22">
        <v>10020</v>
      </c>
      <c r="H17" s="18">
        <f t="shared" si="1"/>
        <v>6.52</v>
      </c>
      <c r="I17" s="23">
        <f>F17+H17</f>
        <v>24.47</v>
      </c>
      <c r="J17" s="25">
        <v>0.4</v>
      </c>
      <c r="K17" s="23">
        <f aca="true" t="shared" si="4" ref="K17:K133">SUM(E17*J17)</f>
        <v>0.6000000000000001</v>
      </c>
      <c r="L17" s="25">
        <v>0.08</v>
      </c>
      <c r="M17" s="23">
        <f t="shared" si="2"/>
        <v>1.44</v>
      </c>
      <c r="N17" s="24"/>
      <c r="O17" s="23">
        <v>0</v>
      </c>
      <c r="P17" s="23">
        <f aca="true" t="shared" si="5" ref="P17:P35">F17*15%</f>
        <v>2.69</v>
      </c>
      <c r="Q17" s="26">
        <f aca="true" t="shared" si="6" ref="Q17:Q36">P17+O17+I17+K17+M17</f>
        <v>29.200000000000003</v>
      </c>
      <c r="R17" s="48"/>
      <c r="S17" s="52"/>
    </row>
    <row r="18" spans="1:19" s="1" customFormat="1" ht="30" customHeight="1">
      <c r="A18" s="27" t="s">
        <v>32</v>
      </c>
      <c r="B18" s="10"/>
      <c r="C18" s="18">
        <v>1998.21</v>
      </c>
      <c r="D18" s="19">
        <v>40</v>
      </c>
      <c r="E18" s="20">
        <f t="shared" si="0"/>
        <v>0.667</v>
      </c>
      <c r="F18" s="21">
        <f t="shared" si="3"/>
        <v>7.98</v>
      </c>
      <c r="G18" s="22">
        <v>10020</v>
      </c>
      <c r="H18" s="18">
        <f t="shared" si="1"/>
        <v>2.9</v>
      </c>
      <c r="I18" s="23">
        <f>H18+F18</f>
        <v>10.88</v>
      </c>
      <c r="J18" s="25">
        <v>0.4</v>
      </c>
      <c r="K18" s="23">
        <f t="shared" si="4"/>
        <v>0.27</v>
      </c>
      <c r="L18" s="25">
        <v>0.08</v>
      </c>
      <c r="M18" s="23">
        <f t="shared" si="2"/>
        <v>0.64</v>
      </c>
      <c r="N18" s="24"/>
      <c r="O18" s="23">
        <v>0</v>
      </c>
      <c r="P18" s="23">
        <f t="shared" si="5"/>
        <v>1.2</v>
      </c>
      <c r="Q18" s="26">
        <f t="shared" si="6"/>
        <v>12.99</v>
      </c>
      <c r="R18" s="48"/>
      <c r="S18" s="52"/>
    </row>
    <row r="19" spans="1:19" s="1" customFormat="1" ht="24.75" customHeight="1">
      <c r="A19" s="27" t="s">
        <v>33</v>
      </c>
      <c r="B19" s="10"/>
      <c r="C19" s="18">
        <v>1998.21</v>
      </c>
      <c r="D19" s="19">
        <v>20</v>
      </c>
      <c r="E19" s="20">
        <f t="shared" si="0"/>
        <v>0.333</v>
      </c>
      <c r="F19" s="21">
        <f t="shared" si="3"/>
        <v>3.99</v>
      </c>
      <c r="G19" s="22">
        <v>10020</v>
      </c>
      <c r="H19" s="18">
        <f t="shared" si="1"/>
        <v>1.45</v>
      </c>
      <c r="I19" s="23">
        <f>H19+F19</f>
        <v>5.44</v>
      </c>
      <c r="J19" s="25">
        <v>0.4</v>
      </c>
      <c r="K19" s="23">
        <f t="shared" si="4"/>
        <v>0.13</v>
      </c>
      <c r="L19" s="25">
        <v>0.08</v>
      </c>
      <c r="M19" s="23">
        <f t="shared" si="2"/>
        <v>0.32</v>
      </c>
      <c r="N19" s="24"/>
      <c r="O19" s="23">
        <v>0</v>
      </c>
      <c r="P19" s="23">
        <f t="shared" si="5"/>
        <v>0.6</v>
      </c>
      <c r="Q19" s="26">
        <f t="shared" si="6"/>
        <v>6.49</v>
      </c>
      <c r="R19" s="48"/>
      <c r="S19" s="52"/>
    </row>
    <row r="20" spans="1:19" s="1" customFormat="1" ht="29.25" customHeight="1">
      <c r="A20" s="27" t="s">
        <v>34</v>
      </c>
      <c r="B20" s="10"/>
      <c r="C20" s="18">
        <v>1998.21</v>
      </c>
      <c r="D20" s="19">
        <v>60</v>
      </c>
      <c r="E20" s="20">
        <f aca="true" t="shared" si="7" ref="E20:E161">D20/60</f>
        <v>1</v>
      </c>
      <c r="F20" s="21">
        <f t="shared" si="3"/>
        <v>11.97</v>
      </c>
      <c r="G20" s="22">
        <v>10020</v>
      </c>
      <c r="H20" s="18">
        <f t="shared" si="1"/>
        <v>4.35</v>
      </c>
      <c r="I20" s="23">
        <f>H20+F20</f>
        <v>16.32</v>
      </c>
      <c r="J20" s="25">
        <v>0.4</v>
      </c>
      <c r="K20" s="23">
        <f t="shared" si="4"/>
        <v>0.4</v>
      </c>
      <c r="L20" s="25">
        <v>0.08</v>
      </c>
      <c r="M20" s="23">
        <f t="shared" si="2"/>
        <v>0.96</v>
      </c>
      <c r="N20" s="24"/>
      <c r="O20" s="23">
        <v>0</v>
      </c>
      <c r="P20" s="23">
        <f t="shared" si="5"/>
        <v>1.8</v>
      </c>
      <c r="Q20" s="26">
        <f t="shared" si="6"/>
        <v>19.48</v>
      </c>
      <c r="R20" s="48"/>
      <c r="S20" s="52"/>
    </row>
    <row r="21" spans="1:19" s="1" customFormat="1" ht="17.25" customHeight="1">
      <c r="A21" s="27" t="s">
        <v>35</v>
      </c>
      <c r="B21" s="10"/>
      <c r="C21" s="18">
        <v>1998.21</v>
      </c>
      <c r="D21" s="19">
        <v>60</v>
      </c>
      <c r="E21" s="20">
        <f t="shared" si="7"/>
        <v>1</v>
      </c>
      <c r="F21" s="21">
        <f t="shared" si="3"/>
        <v>11.97</v>
      </c>
      <c r="G21" s="22">
        <v>10020</v>
      </c>
      <c r="H21" s="18">
        <f t="shared" si="1"/>
        <v>4.35</v>
      </c>
      <c r="I21" s="23">
        <f aca="true" t="shared" si="8" ref="I21:I133">H21+F21</f>
        <v>16.32</v>
      </c>
      <c r="J21" s="25">
        <v>0.4</v>
      </c>
      <c r="K21" s="23">
        <f t="shared" si="4"/>
        <v>0.4</v>
      </c>
      <c r="L21" s="25">
        <v>0.08</v>
      </c>
      <c r="M21" s="23">
        <f t="shared" si="2"/>
        <v>0.96</v>
      </c>
      <c r="N21" s="24"/>
      <c r="O21" s="23">
        <v>0</v>
      </c>
      <c r="P21" s="23">
        <f t="shared" si="5"/>
        <v>1.8</v>
      </c>
      <c r="Q21" s="26">
        <f t="shared" si="6"/>
        <v>19.48</v>
      </c>
      <c r="R21" s="48"/>
      <c r="S21" s="52"/>
    </row>
    <row r="22" spans="1:19" s="1" customFormat="1" ht="18.75" customHeight="1">
      <c r="A22" s="27" t="s">
        <v>36</v>
      </c>
      <c r="B22" s="10"/>
      <c r="C22" s="18">
        <v>1998.21</v>
      </c>
      <c r="D22" s="19">
        <v>30</v>
      </c>
      <c r="E22" s="20">
        <f t="shared" si="7"/>
        <v>0.5</v>
      </c>
      <c r="F22" s="21">
        <f t="shared" si="3"/>
        <v>5.98</v>
      </c>
      <c r="G22" s="22">
        <v>10020</v>
      </c>
      <c r="H22" s="18">
        <f t="shared" si="1"/>
        <v>2.17</v>
      </c>
      <c r="I22" s="23">
        <f t="shared" si="8"/>
        <v>8.15</v>
      </c>
      <c r="J22" s="25">
        <v>0.4</v>
      </c>
      <c r="K22" s="23">
        <f t="shared" si="4"/>
        <v>0.2</v>
      </c>
      <c r="L22" s="25">
        <v>0.08</v>
      </c>
      <c r="M22" s="23">
        <f t="shared" si="2"/>
        <v>0.48</v>
      </c>
      <c r="N22" s="24"/>
      <c r="O22" s="23">
        <v>0</v>
      </c>
      <c r="P22" s="23">
        <f>F22*15%</f>
        <v>0.9</v>
      </c>
      <c r="Q22" s="26">
        <f t="shared" si="6"/>
        <v>9.73</v>
      </c>
      <c r="R22" s="48"/>
      <c r="S22" s="52"/>
    </row>
    <row r="23" spans="1:19" s="1" customFormat="1" ht="27.75" customHeight="1">
      <c r="A23" s="27" t="s">
        <v>37</v>
      </c>
      <c r="B23" s="10" t="s">
        <v>21</v>
      </c>
      <c r="C23" s="18">
        <v>1998.21</v>
      </c>
      <c r="D23" s="19">
        <v>30</v>
      </c>
      <c r="E23" s="20">
        <f t="shared" si="7"/>
        <v>0.5</v>
      </c>
      <c r="F23" s="21">
        <f t="shared" si="3"/>
        <v>5.98</v>
      </c>
      <c r="G23" s="22">
        <v>10020</v>
      </c>
      <c r="H23" s="18">
        <f t="shared" si="1"/>
        <v>2.17</v>
      </c>
      <c r="I23" s="23">
        <f t="shared" si="8"/>
        <v>8.15</v>
      </c>
      <c r="J23" s="25">
        <v>0.4</v>
      </c>
      <c r="K23" s="23">
        <f t="shared" si="4"/>
        <v>0.2</v>
      </c>
      <c r="L23" s="25">
        <v>0.08</v>
      </c>
      <c r="M23" s="23">
        <f t="shared" si="2"/>
        <v>0.48</v>
      </c>
      <c r="N23" s="24"/>
      <c r="O23" s="23">
        <v>0</v>
      </c>
      <c r="P23" s="23">
        <f t="shared" si="5"/>
        <v>0.9</v>
      </c>
      <c r="Q23" s="26">
        <f t="shared" si="6"/>
        <v>9.73</v>
      </c>
      <c r="R23" s="48"/>
      <c r="S23" s="52"/>
    </row>
    <row r="24" spans="1:19" s="1" customFormat="1" ht="25.5" customHeight="1">
      <c r="A24" s="27" t="s">
        <v>38</v>
      </c>
      <c r="B24" s="10"/>
      <c r="C24" s="18">
        <v>1998.21</v>
      </c>
      <c r="D24" s="19">
        <v>10</v>
      </c>
      <c r="E24" s="20">
        <f t="shared" si="7"/>
        <v>0.167</v>
      </c>
      <c r="F24" s="21">
        <f t="shared" si="3"/>
        <v>1.99</v>
      </c>
      <c r="G24" s="22">
        <v>10020</v>
      </c>
      <c r="H24" s="18">
        <f t="shared" si="1"/>
        <v>0.72</v>
      </c>
      <c r="I24" s="23">
        <f t="shared" si="8"/>
        <v>2.71</v>
      </c>
      <c r="J24" s="25">
        <v>0.4</v>
      </c>
      <c r="K24" s="23">
        <f t="shared" si="4"/>
        <v>0.07</v>
      </c>
      <c r="L24" s="25">
        <v>0.08</v>
      </c>
      <c r="M24" s="23">
        <f t="shared" si="2"/>
        <v>0.16</v>
      </c>
      <c r="N24" s="24"/>
      <c r="O24" s="23">
        <v>0</v>
      </c>
      <c r="P24" s="23">
        <f t="shared" si="5"/>
        <v>0.3</v>
      </c>
      <c r="Q24" s="26">
        <f t="shared" si="6"/>
        <v>3.2399999999999998</v>
      </c>
      <c r="R24" s="48"/>
      <c r="S24" s="52"/>
    </row>
    <row r="25" spans="1:19" s="1" customFormat="1" ht="12.75">
      <c r="A25" s="17" t="s">
        <v>39</v>
      </c>
      <c r="B25" s="10"/>
      <c r="C25" s="18">
        <v>1998.21</v>
      </c>
      <c r="D25" s="19">
        <v>5</v>
      </c>
      <c r="E25" s="20">
        <f t="shared" si="7"/>
        <v>0.083</v>
      </c>
      <c r="F25" s="21">
        <f t="shared" si="3"/>
        <v>1</v>
      </c>
      <c r="G25" s="22">
        <v>10020</v>
      </c>
      <c r="H25" s="18">
        <f t="shared" si="1"/>
        <v>0.36</v>
      </c>
      <c r="I25" s="23">
        <f t="shared" si="8"/>
        <v>1.3599999999999999</v>
      </c>
      <c r="J25" s="25">
        <v>0.4</v>
      </c>
      <c r="K25" s="23">
        <f t="shared" si="4"/>
        <v>0.03</v>
      </c>
      <c r="L25" s="25">
        <v>0.08</v>
      </c>
      <c r="M25" s="23">
        <f t="shared" si="2"/>
        <v>0.08</v>
      </c>
      <c r="N25" s="24"/>
      <c r="O25" s="23">
        <v>0</v>
      </c>
      <c r="P25" s="23">
        <f>F25*15%</f>
        <v>0.15</v>
      </c>
      <c r="Q25" s="26">
        <f t="shared" si="6"/>
        <v>1.6199999999999999</v>
      </c>
      <c r="R25" s="48"/>
      <c r="S25" s="52"/>
    </row>
    <row r="26" spans="1:19" s="1" customFormat="1" ht="17.25" customHeight="1">
      <c r="A26" s="27" t="s">
        <v>40</v>
      </c>
      <c r="B26" s="10"/>
      <c r="C26" s="18">
        <v>1998.21</v>
      </c>
      <c r="D26" s="19">
        <v>10</v>
      </c>
      <c r="E26" s="20">
        <f t="shared" si="7"/>
        <v>0.167</v>
      </c>
      <c r="F26" s="21">
        <f t="shared" si="3"/>
        <v>1.99</v>
      </c>
      <c r="G26" s="22">
        <v>10020</v>
      </c>
      <c r="H26" s="18">
        <f t="shared" si="1"/>
        <v>0.72</v>
      </c>
      <c r="I26" s="23">
        <f t="shared" si="8"/>
        <v>2.71</v>
      </c>
      <c r="J26" s="25">
        <v>0.4</v>
      </c>
      <c r="K26" s="23">
        <f t="shared" si="4"/>
        <v>0.07</v>
      </c>
      <c r="L26" s="25">
        <v>0.08</v>
      </c>
      <c r="M26" s="23">
        <f t="shared" si="2"/>
        <v>0.16</v>
      </c>
      <c r="N26" s="24"/>
      <c r="O26" s="23">
        <v>0</v>
      </c>
      <c r="P26" s="23">
        <f t="shared" si="5"/>
        <v>0.3</v>
      </c>
      <c r="Q26" s="26">
        <f t="shared" si="6"/>
        <v>3.2399999999999998</v>
      </c>
      <c r="R26" s="48"/>
      <c r="S26" s="52"/>
    </row>
    <row r="27" spans="1:19" s="1" customFormat="1" ht="19.5" customHeight="1">
      <c r="A27" s="27" t="s">
        <v>41</v>
      </c>
      <c r="B27" s="10"/>
      <c r="C27" s="18">
        <v>1998.21</v>
      </c>
      <c r="D27" s="19">
        <v>10</v>
      </c>
      <c r="E27" s="20">
        <f t="shared" si="7"/>
        <v>0.167</v>
      </c>
      <c r="F27" s="21">
        <f t="shared" si="3"/>
        <v>1.99</v>
      </c>
      <c r="G27" s="22">
        <v>10020</v>
      </c>
      <c r="H27" s="18">
        <f t="shared" si="1"/>
        <v>0.72</v>
      </c>
      <c r="I27" s="23">
        <f t="shared" si="8"/>
        <v>2.71</v>
      </c>
      <c r="J27" s="25">
        <v>0.4</v>
      </c>
      <c r="K27" s="23">
        <f t="shared" si="4"/>
        <v>0.07</v>
      </c>
      <c r="L27" s="25">
        <v>0.08</v>
      </c>
      <c r="M27" s="23">
        <f t="shared" si="2"/>
        <v>0.16</v>
      </c>
      <c r="N27" s="24"/>
      <c r="O27" s="23">
        <v>0</v>
      </c>
      <c r="P27" s="23">
        <f t="shared" si="5"/>
        <v>0.3</v>
      </c>
      <c r="Q27" s="26">
        <f t="shared" si="6"/>
        <v>3.2399999999999998</v>
      </c>
      <c r="R27" s="48"/>
      <c r="S27" s="52"/>
    </row>
    <row r="28" spans="1:19" s="1" customFormat="1" ht="23.25" customHeight="1">
      <c r="A28" s="27" t="s">
        <v>42</v>
      </c>
      <c r="B28" s="10"/>
      <c r="C28" s="18">
        <v>1998.21</v>
      </c>
      <c r="D28" s="19">
        <v>10</v>
      </c>
      <c r="E28" s="20">
        <f t="shared" si="7"/>
        <v>0.167</v>
      </c>
      <c r="F28" s="21">
        <f t="shared" si="3"/>
        <v>1.99</v>
      </c>
      <c r="G28" s="22">
        <v>10020</v>
      </c>
      <c r="H28" s="18">
        <f t="shared" si="1"/>
        <v>0.72</v>
      </c>
      <c r="I28" s="23">
        <f t="shared" si="8"/>
        <v>2.71</v>
      </c>
      <c r="J28" s="25">
        <v>0.4</v>
      </c>
      <c r="K28" s="23">
        <f t="shared" si="4"/>
        <v>0.07</v>
      </c>
      <c r="L28" s="25">
        <v>0.08</v>
      </c>
      <c r="M28" s="23">
        <f t="shared" si="2"/>
        <v>0.16</v>
      </c>
      <c r="N28" s="24"/>
      <c r="O28" s="23">
        <v>0</v>
      </c>
      <c r="P28" s="23">
        <f t="shared" si="5"/>
        <v>0.3</v>
      </c>
      <c r="Q28" s="26">
        <f t="shared" si="6"/>
        <v>3.2399999999999998</v>
      </c>
      <c r="R28" s="48"/>
      <c r="S28" s="52"/>
    </row>
    <row r="29" spans="1:19" s="1" customFormat="1" ht="27.75" customHeight="1">
      <c r="A29" s="27" t="s">
        <v>43</v>
      </c>
      <c r="B29" s="10"/>
      <c r="C29" s="18">
        <v>1998.21</v>
      </c>
      <c r="D29" s="19">
        <v>10</v>
      </c>
      <c r="E29" s="20">
        <f t="shared" si="7"/>
        <v>0.167</v>
      </c>
      <c r="F29" s="21">
        <f t="shared" si="3"/>
        <v>1.99</v>
      </c>
      <c r="G29" s="22">
        <v>10020</v>
      </c>
      <c r="H29" s="18">
        <f t="shared" si="1"/>
        <v>0.72</v>
      </c>
      <c r="I29" s="23">
        <f t="shared" si="8"/>
        <v>2.71</v>
      </c>
      <c r="J29" s="25">
        <v>0.4</v>
      </c>
      <c r="K29" s="23">
        <f t="shared" si="4"/>
        <v>0.07</v>
      </c>
      <c r="L29" s="25">
        <v>0.08</v>
      </c>
      <c r="M29" s="23">
        <f t="shared" si="2"/>
        <v>0.16</v>
      </c>
      <c r="N29" s="24"/>
      <c r="O29" s="23">
        <v>0</v>
      </c>
      <c r="P29" s="23">
        <f>F29*15%</f>
        <v>0.3</v>
      </c>
      <c r="Q29" s="26">
        <f t="shared" si="6"/>
        <v>3.2399999999999998</v>
      </c>
      <c r="R29" s="48"/>
      <c r="S29" s="52"/>
    </row>
    <row r="30" spans="1:19" s="1" customFormat="1" ht="18.75" customHeight="1">
      <c r="A30" s="27" t="s">
        <v>44</v>
      </c>
      <c r="B30" s="10"/>
      <c r="C30" s="18">
        <v>1998.21</v>
      </c>
      <c r="D30" s="19">
        <v>15</v>
      </c>
      <c r="E30" s="20">
        <f t="shared" si="7"/>
        <v>0.25</v>
      </c>
      <c r="F30" s="21">
        <f t="shared" si="3"/>
        <v>2.99</v>
      </c>
      <c r="G30" s="22">
        <v>10020</v>
      </c>
      <c r="H30" s="18">
        <f t="shared" si="1"/>
        <v>1.09</v>
      </c>
      <c r="I30" s="23">
        <f t="shared" si="8"/>
        <v>4.08</v>
      </c>
      <c r="J30" s="25">
        <v>0.4</v>
      </c>
      <c r="K30" s="23">
        <f t="shared" si="4"/>
        <v>0.1</v>
      </c>
      <c r="L30" s="25">
        <v>0.08</v>
      </c>
      <c r="M30" s="23">
        <f t="shared" si="2"/>
        <v>0.24</v>
      </c>
      <c r="N30" s="24"/>
      <c r="O30" s="23">
        <v>0</v>
      </c>
      <c r="P30" s="23">
        <f t="shared" si="5"/>
        <v>0.45</v>
      </c>
      <c r="Q30" s="26">
        <f t="shared" si="6"/>
        <v>4.87</v>
      </c>
      <c r="R30" s="48"/>
      <c r="S30" s="52"/>
    </row>
    <row r="31" spans="1:19" s="1" customFormat="1" ht="21" customHeight="1">
      <c r="A31" s="27" t="s">
        <v>45</v>
      </c>
      <c r="B31" s="10"/>
      <c r="C31" s="18">
        <v>1998.21</v>
      </c>
      <c r="D31" s="19">
        <v>15</v>
      </c>
      <c r="E31" s="20">
        <f t="shared" si="7"/>
        <v>0.25</v>
      </c>
      <c r="F31" s="21">
        <f t="shared" si="3"/>
        <v>2.99</v>
      </c>
      <c r="G31" s="22">
        <v>10020</v>
      </c>
      <c r="H31" s="18">
        <f t="shared" si="1"/>
        <v>1.09</v>
      </c>
      <c r="I31" s="23">
        <f t="shared" si="8"/>
        <v>4.08</v>
      </c>
      <c r="J31" s="25">
        <v>0.4</v>
      </c>
      <c r="K31" s="23">
        <f t="shared" si="4"/>
        <v>0.1</v>
      </c>
      <c r="L31" s="25">
        <v>0.08</v>
      </c>
      <c r="M31" s="23">
        <f t="shared" si="2"/>
        <v>0.24</v>
      </c>
      <c r="N31" s="24"/>
      <c r="O31" s="23">
        <v>0</v>
      </c>
      <c r="P31" s="23">
        <f t="shared" si="5"/>
        <v>0.45</v>
      </c>
      <c r="Q31" s="26">
        <f>P31+O31+I31+K31+M31</f>
        <v>4.87</v>
      </c>
      <c r="R31" s="48"/>
      <c r="S31" s="52"/>
    </row>
    <row r="32" spans="1:19" s="1" customFormat="1" ht="20.25" customHeight="1">
      <c r="A32" s="27" t="s">
        <v>46</v>
      </c>
      <c r="B32" s="10"/>
      <c r="C32" s="18">
        <v>1998.21</v>
      </c>
      <c r="D32" s="19">
        <v>25</v>
      </c>
      <c r="E32" s="20">
        <f t="shared" si="7"/>
        <v>0.417</v>
      </c>
      <c r="F32" s="21">
        <f t="shared" si="3"/>
        <v>4.99</v>
      </c>
      <c r="G32" s="22">
        <v>10020</v>
      </c>
      <c r="H32" s="18">
        <f t="shared" si="1"/>
        <v>1.81</v>
      </c>
      <c r="I32" s="23">
        <f t="shared" si="8"/>
        <v>6.800000000000001</v>
      </c>
      <c r="J32" s="25">
        <v>0.4</v>
      </c>
      <c r="K32" s="23">
        <f t="shared" si="4"/>
        <v>0.17</v>
      </c>
      <c r="L32" s="25">
        <v>0.08</v>
      </c>
      <c r="M32" s="23">
        <f t="shared" si="2"/>
        <v>0.4</v>
      </c>
      <c r="N32" s="24"/>
      <c r="O32" s="23">
        <v>0</v>
      </c>
      <c r="P32" s="23">
        <f t="shared" si="5"/>
        <v>0.75</v>
      </c>
      <c r="Q32" s="26">
        <f t="shared" si="6"/>
        <v>8.120000000000001</v>
      </c>
      <c r="R32" s="48"/>
      <c r="S32" s="52"/>
    </row>
    <row r="33" spans="1:19" s="1" customFormat="1" ht="18.75" customHeight="1">
      <c r="A33" s="53" t="s">
        <v>47</v>
      </c>
      <c r="B33" s="10"/>
      <c r="C33" s="18">
        <v>1998.21</v>
      </c>
      <c r="D33" s="19">
        <v>25</v>
      </c>
      <c r="E33" s="20">
        <f t="shared" si="7"/>
        <v>0.417</v>
      </c>
      <c r="F33" s="21">
        <f t="shared" si="3"/>
        <v>4.99</v>
      </c>
      <c r="G33" s="22">
        <v>10020</v>
      </c>
      <c r="H33" s="18">
        <f t="shared" si="1"/>
        <v>1.81</v>
      </c>
      <c r="I33" s="23">
        <f t="shared" si="8"/>
        <v>6.800000000000001</v>
      </c>
      <c r="J33" s="25">
        <v>0.4</v>
      </c>
      <c r="K33" s="23">
        <f t="shared" si="4"/>
        <v>0.17</v>
      </c>
      <c r="L33" s="25">
        <v>0.08</v>
      </c>
      <c r="M33" s="23">
        <f t="shared" si="2"/>
        <v>0.4</v>
      </c>
      <c r="N33" s="24"/>
      <c r="O33" s="23">
        <v>0</v>
      </c>
      <c r="P33" s="23">
        <f t="shared" si="5"/>
        <v>0.75</v>
      </c>
      <c r="Q33" s="26">
        <f t="shared" si="6"/>
        <v>8.120000000000001</v>
      </c>
      <c r="R33" s="48"/>
      <c r="S33" s="52"/>
    </row>
    <row r="34" spans="1:19" s="1" customFormat="1" ht="54" customHeight="1">
      <c r="A34" s="27" t="s">
        <v>48</v>
      </c>
      <c r="B34" s="10"/>
      <c r="C34" s="18">
        <v>1998.21</v>
      </c>
      <c r="D34" s="19">
        <v>90</v>
      </c>
      <c r="E34" s="20">
        <f t="shared" si="7"/>
        <v>1.5</v>
      </c>
      <c r="F34" s="21">
        <f t="shared" si="3"/>
        <v>17.95</v>
      </c>
      <c r="G34" s="22">
        <v>10020</v>
      </c>
      <c r="H34" s="18">
        <f t="shared" si="1"/>
        <v>6.52</v>
      </c>
      <c r="I34" s="23">
        <f t="shared" si="8"/>
        <v>24.47</v>
      </c>
      <c r="J34" s="25">
        <v>0.4</v>
      </c>
      <c r="K34" s="23">
        <f t="shared" si="4"/>
        <v>0.6000000000000001</v>
      </c>
      <c r="L34" s="25">
        <v>0.08</v>
      </c>
      <c r="M34" s="23">
        <f t="shared" si="2"/>
        <v>1.44</v>
      </c>
      <c r="N34" s="24"/>
      <c r="O34" s="23">
        <v>0</v>
      </c>
      <c r="P34" s="23">
        <f t="shared" si="5"/>
        <v>2.69</v>
      </c>
      <c r="Q34" s="26">
        <f t="shared" si="6"/>
        <v>29.200000000000003</v>
      </c>
      <c r="R34" s="48"/>
      <c r="S34" s="52"/>
    </row>
    <row r="35" spans="1:19" s="1" customFormat="1" ht="21.75" customHeight="1">
      <c r="A35" s="27" t="s">
        <v>49</v>
      </c>
      <c r="B35" s="10" t="s">
        <v>21</v>
      </c>
      <c r="C35" s="18">
        <v>1998.21</v>
      </c>
      <c r="D35" s="19">
        <v>10</v>
      </c>
      <c r="E35" s="20">
        <f t="shared" si="7"/>
        <v>0.167</v>
      </c>
      <c r="F35" s="21">
        <f t="shared" si="3"/>
        <v>1.99</v>
      </c>
      <c r="G35" s="22">
        <v>10020</v>
      </c>
      <c r="H35" s="18">
        <f t="shared" si="1"/>
        <v>0.72</v>
      </c>
      <c r="I35" s="23">
        <f t="shared" si="8"/>
        <v>2.71</v>
      </c>
      <c r="J35" s="25">
        <v>0.4</v>
      </c>
      <c r="K35" s="23">
        <f t="shared" si="4"/>
        <v>0.07</v>
      </c>
      <c r="L35" s="25">
        <v>0.08</v>
      </c>
      <c r="M35" s="23">
        <f t="shared" si="2"/>
        <v>0.16</v>
      </c>
      <c r="N35" s="24"/>
      <c r="O35" s="23">
        <v>0</v>
      </c>
      <c r="P35" s="23">
        <f t="shared" si="5"/>
        <v>0.3</v>
      </c>
      <c r="Q35" s="26">
        <f t="shared" si="6"/>
        <v>3.2399999999999998</v>
      </c>
      <c r="R35" s="48"/>
      <c r="S35" s="52"/>
    </row>
    <row r="36" spans="1:19" s="1" customFormat="1" ht="19.5" customHeight="1">
      <c r="A36" s="27" t="s">
        <v>50</v>
      </c>
      <c r="B36" s="10"/>
      <c r="C36" s="18">
        <v>1998.21</v>
      </c>
      <c r="D36" s="19">
        <v>30</v>
      </c>
      <c r="E36" s="20">
        <f t="shared" si="7"/>
        <v>0.5</v>
      </c>
      <c r="F36" s="21">
        <f t="shared" si="3"/>
        <v>5.98</v>
      </c>
      <c r="G36" s="22">
        <v>10020</v>
      </c>
      <c r="H36" s="18">
        <f t="shared" si="1"/>
        <v>2.17</v>
      </c>
      <c r="I36" s="23">
        <f t="shared" si="8"/>
        <v>8.15</v>
      </c>
      <c r="J36" s="25">
        <v>0.4</v>
      </c>
      <c r="K36" s="23">
        <f t="shared" si="4"/>
        <v>0.2</v>
      </c>
      <c r="L36" s="25">
        <v>0.08</v>
      </c>
      <c r="M36" s="23">
        <f t="shared" si="2"/>
        <v>0.48</v>
      </c>
      <c r="N36" s="24"/>
      <c r="O36" s="23">
        <v>0</v>
      </c>
      <c r="P36" s="23">
        <f>F36*15%</f>
        <v>0.9</v>
      </c>
      <c r="Q36" s="26">
        <f t="shared" si="6"/>
        <v>9.73</v>
      </c>
      <c r="R36" s="48"/>
      <c r="S36" s="52"/>
    </row>
    <row r="37" spans="1:19" s="1" customFormat="1" ht="18.75" customHeight="1">
      <c r="A37" s="54" t="s">
        <v>51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25"/>
      <c r="M37" s="55"/>
      <c r="N37" s="55"/>
      <c r="O37" s="55"/>
      <c r="P37" s="55"/>
      <c r="Q37" s="56"/>
      <c r="R37" s="48"/>
      <c r="S37" s="52"/>
    </row>
    <row r="38" spans="1:19" s="1" customFormat="1" ht="18" customHeight="1">
      <c r="A38" s="27" t="s">
        <v>52</v>
      </c>
      <c r="B38" s="10" t="s">
        <v>21</v>
      </c>
      <c r="C38" s="18">
        <v>1998.21</v>
      </c>
      <c r="D38" s="19">
        <v>80</v>
      </c>
      <c r="E38" s="20">
        <f t="shared" si="7"/>
        <v>1.333</v>
      </c>
      <c r="F38" s="21">
        <f t="shared" si="3"/>
        <v>15.95</v>
      </c>
      <c r="G38" s="22">
        <v>10020</v>
      </c>
      <c r="H38" s="23">
        <f>F38*36.3%</f>
        <v>5.79</v>
      </c>
      <c r="I38" s="23">
        <f t="shared" si="8"/>
        <v>21.74</v>
      </c>
      <c r="J38" s="25">
        <v>0.4</v>
      </c>
      <c r="K38" s="23">
        <f t="shared" si="4"/>
        <v>0.53</v>
      </c>
      <c r="L38" s="25">
        <v>0.08</v>
      </c>
      <c r="M38" s="23">
        <f t="shared" si="2"/>
        <v>1.28</v>
      </c>
      <c r="N38" s="24"/>
      <c r="O38" s="23">
        <v>0</v>
      </c>
      <c r="P38" s="23">
        <f aca="true" t="shared" si="9" ref="P38:P72">F38*15%</f>
        <v>2.39</v>
      </c>
      <c r="Q38" s="26">
        <f>P38+O38+I38+K38+M38</f>
        <v>25.94</v>
      </c>
      <c r="R38" s="48"/>
      <c r="S38" s="52"/>
    </row>
    <row r="39" spans="1:19" s="1" customFormat="1" ht="16.5" customHeight="1">
      <c r="A39" s="27" t="s">
        <v>53</v>
      </c>
      <c r="B39" s="10"/>
      <c r="C39" s="18">
        <v>1998.21</v>
      </c>
      <c r="D39" s="19">
        <v>40</v>
      </c>
      <c r="E39" s="20">
        <f t="shared" si="7"/>
        <v>0.667</v>
      </c>
      <c r="F39" s="21">
        <f t="shared" si="3"/>
        <v>7.98</v>
      </c>
      <c r="G39" s="22">
        <v>10020</v>
      </c>
      <c r="H39" s="23">
        <f>F39*36.3%</f>
        <v>2.9</v>
      </c>
      <c r="I39" s="23">
        <f t="shared" si="8"/>
        <v>10.88</v>
      </c>
      <c r="J39" s="25">
        <v>0.4</v>
      </c>
      <c r="K39" s="23">
        <f t="shared" si="4"/>
        <v>0.27</v>
      </c>
      <c r="L39" s="25">
        <v>0.08</v>
      </c>
      <c r="M39" s="23">
        <f t="shared" si="2"/>
        <v>0.64</v>
      </c>
      <c r="N39" s="24"/>
      <c r="O39" s="23">
        <v>0</v>
      </c>
      <c r="P39" s="23">
        <f t="shared" si="9"/>
        <v>1.2</v>
      </c>
      <c r="Q39" s="26">
        <f>P39+O39+I39+K39+M39</f>
        <v>12.99</v>
      </c>
      <c r="R39" s="48"/>
      <c r="S39" s="52"/>
    </row>
    <row r="40" spans="1:19" s="1" customFormat="1" ht="24.75" customHeight="1">
      <c r="A40" s="27" t="s">
        <v>54</v>
      </c>
      <c r="B40" s="10"/>
      <c r="C40" s="18">
        <v>1998.21</v>
      </c>
      <c r="D40" s="19">
        <v>25</v>
      </c>
      <c r="E40" s="20">
        <f t="shared" si="7"/>
        <v>0.417</v>
      </c>
      <c r="F40" s="21">
        <f t="shared" si="3"/>
        <v>4.99</v>
      </c>
      <c r="G40" s="22">
        <v>10020</v>
      </c>
      <c r="H40" s="23">
        <f>F40*36.3%</f>
        <v>1.81</v>
      </c>
      <c r="I40" s="23">
        <f t="shared" si="8"/>
        <v>6.800000000000001</v>
      </c>
      <c r="J40" s="25">
        <v>0.4</v>
      </c>
      <c r="K40" s="23">
        <f t="shared" si="4"/>
        <v>0.17</v>
      </c>
      <c r="L40" s="25">
        <v>0.08</v>
      </c>
      <c r="M40" s="23">
        <f t="shared" si="2"/>
        <v>0.4</v>
      </c>
      <c r="N40" s="24"/>
      <c r="O40" s="23">
        <v>0</v>
      </c>
      <c r="P40" s="23">
        <f t="shared" si="9"/>
        <v>0.75</v>
      </c>
      <c r="Q40" s="26">
        <f>P40+O40+I40+K40+M40</f>
        <v>8.120000000000001</v>
      </c>
      <c r="R40" s="48"/>
      <c r="S40" s="52"/>
    </row>
    <row r="41" spans="1:19" s="1" customFormat="1" ht="27.75" customHeight="1">
      <c r="A41" s="27" t="s">
        <v>55</v>
      </c>
      <c r="B41" s="10"/>
      <c r="C41" s="18">
        <v>1998.21</v>
      </c>
      <c r="D41" s="19">
        <v>87</v>
      </c>
      <c r="E41" s="20">
        <f t="shared" si="7"/>
        <v>1.45</v>
      </c>
      <c r="F41" s="21">
        <f t="shared" si="3"/>
        <v>17.35</v>
      </c>
      <c r="G41" s="22">
        <v>10020</v>
      </c>
      <c r="H41" s="23">
        <f>F41*36.3%</f>
        <v>6.3</v>
      </c>
      <c r="I41" s="23">
        <f t="shared" si="8"/>
        <v>23.650000000000002</v>
      </c>
      <c r="J41" s="25">
        <v>0.4</v>
      </c>
      <c r="K41" s="23">
        <f t="shared" si="4"/>
        <v>0.58</v>
      </c>
      <c r="L41" s="25">
        <v>0.08</v>
      </c>
      <c r="M41" s="23">
        <f t="shared" si="2"/>
        <v>1.39</v>
      </c>
      <c r="N41" s="24"/>
      <c r="O41" s="23">
        <v>0</v>
      </c>
      <c r="P41" s="23">
        <f t="shared" si="9"/>
        <v>2.6</v>
      </c>
      <c r="Q41" s="26">
        <f>P41+O41+I41+K41+M41</f>
        <v>28.220000000000002</v>
      </c>
      <c r="R41" s="48"/>
      <c r="S41" s="52"/>
    </row>
    <row r="42" spans="1:19" s="1" customFormat="1" ht="15" customHeight="1">
      <c r="A42" s="54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25"/>
      <c r="M42" s="55"/>
      <c r="N42" s="55"/>
      <c r="O42" s="55"/>
      <c r="P42" s="55"/>
      <c r="Q42" s="56"/>
      <c r="R42" s="48"/>
      <c r="S42" s="52"/>
    </row>
    <row r="43" spans="1:19" s="1" customFormat="1" ht="25.5" customHeight="1">
      <c r="A43" s="27" t="s">
        <v>57</v>
      </c>
      <c r="B43" s="10" t="s">
        <v>21</v>
      </c>
      <c r="C43" s="18">
        <v>1998.21</v>
      </c>
      <c r="D43" s="19">
        <v>60</v>
      </c>
      <c r="E43" s="20">
        <f t="shared" si="7"/>
        <v>1</v>
      </c>
      <c r="F43" s="21">
        <f t="shared" si="3"/>
        <v>11.97</v>
      </c>
      <c r="G43" s="22">
        <v>10020</v>
      </c>
      <c r="H43" s="23">
        <f aca="true" t="shared" si="10" ref="H43:H48">F43*36.3%</f>
        <v>4.35</v>
      </c>
      <c r="I43" s="23">
        <f t="shared" si="8"/>
        <v>16.32</v>
      </c>
      <c r="J43" s="25">
        <v>0.4</v>
      </c>
      <c r="K43" s="23">
        <f t="shared" si="4"/>
        <v>0.4</v>
      </c>
      <c r="L43" s="25">
        <v>0.08</v>
      </c>
      <c r="M43" s="23">
        <f t="shared" si="2"/>
        <v>0.96</v>
      </c>
      <c r="N43" s="24"/>
      <c r="O43" s="23">
        <v>0</v>
      </c>
      <c r="P43" s="23">
        <f t="shared" si="9"/>
        <v>1.8</v>
      </c>
      <c r="Q43" s="26">
        <f aca="true" t="shared" si="11" ref="Q43:Q48">P43+O43+I43+K43+M43</f>
        <v>19.48</v>
      </c>
      <c r="R43" s="48"/>
      <c r="S43" s="52"/>
    </row>
    <row r="44" spans="1:19" s="1" customFormat="1" ht="25.5" customHeight="1">
      <c r="A44" s="27" t="s">
        <v>58</v>
      </c>
      <c r="B44" s="10"/>
      <c r="C44" s="18">
        <v>1998.21</v>
      </c>
      <c r="D44" s="19">
        <v>30</v>
      </c>
      <c r="E44" s="20">
        <f t="shared" si="7"/>
        <v>0.5</v>
      </c>
      <c r="F44" s="21">
        <f t="shared" si="3"/>
        <v>5.98</v>
      </c>
      <c r="G44" s="22">
        <v>10020</v>
      </c>
      <c r="H44" s="23">
        <f t="shared" si="10"/>
        <v>2.17</v>
      </c>
      <c r="I44" s="23">
        <f t="shared" si="8"/>
        <v>8.15</v>
      </c>
      <c r="J44" s="25">
        <v>0.4</v>
      </c>
      <c r="K44" s="23">
        <f t="shared" si="4"/>
        <v>0.2</v>
      </c>
      <c r="L44" s="25">
        <v>0.08</v>
      </c>
      <c r="M44" s="23">
        <f t="shared" si="2"/>
        <v>0.48</v>
      </c>
      <c r="N44" s="24"/>
      <c r="O44" s="23">
        <v>0</v>
      </c>
      <c r="P44" s="23">
        <f t="shared" si="9"/>
        <v>0.9</v>
      </c>
      <c r="Q44" s="26">
        <f t="shared" si="11"/>
        <v>9.73</v>
      </c>
      <c r="R44" s="48"/>
      <c r="S44" s="52"/>
    </row>
    <row r="45" spans="1:19" s="1" customFormat="1" ht="25.5" customHeight="1">
      <c r="A45" s="27" t="s">
        <v>59</v>
      </c>
      <c r="B45" s="10"/>
      <c r="C45" s="18">
        <v>1998.21</v>
      </c>
      <c r="D45" s="19">
        <v>30</v>
      </c>
      <c r="E45" s="20">
        <f t="shared" si="7"/>
        <v>0.5</v>
      </c>
      <c r="F45" s="21">
        <f t="shared" si="3"/>
        <v>5.98</v>
      </c>
      <c r="G45" s="22">
        <v>10020</v>
      </c>
      <c r="H45" s="23">
        <f t="shared" si="10"/>
        <v>2.17</v>
      </c>
      <c r="I45" s="23">
        <f t="shared" si="8"/>
        <v>8.15</v>
      </c>
      <c r="J45" s="25">
        <v>0.4</v>
      </c>
      <c r="K45" s="23">
        <f t="shared" si="4"/>
        <v>0.2</v>
      </c>
      <c r="L45" s="25">
        <v>0.08</v>
      </c>
      <c r="M45" s="23">
        <f t="shared" si="2"/>
        <v>0.48</v>
      </c>
      <c r="N45" s="24"/>
      <c r="O45" s="23">
        <v>0</v>
      </c>
      <c r="P45" s="23">
        <f t="shared" si="9"/>
        <v>0.9</v>
      </c>
      <c r="Q45" s="26">
        <f t="shared" si="11"/>
        <v>9.73</v>
      </c>
      <c r="R45" s="48"/>
      <c r="S45" s="52"/>
    </row>
    <row r="46" spans="1:19" s="1" customFormat="1" ht="18" customHeight="1">
      <c r="A46" s="27" t="s">
        <v>60</v>
      </c>
      <c r="B46" s="10"/>
      <c r="C46" s="18">
        <v>1998.21</v>
      </c>
      <c r="D46" s="19">
        <v>84</v>
      </c>
      <c r="E46" s="20">
        <f t="shared" si="7"/>
        <v>1.4</v>
      </c>
      <c r="F46" s="21">
        <f t="shared" si="3"/>
        <v>16.75</v>
      </c>
      <c r="G46" s="22">
        <v>10020</v>
      </c>
      <c r="H46" s="23">
        <f t="shared" si="10"/>
        <v>6.08</v>
      </c>
      <c r="I46" s="23">
        <f t="shared" si="8"/>
        <v>22.83</v>
      </c>
      <c r="J46" s="25">
        <v>0.4</v>
      </c>
      <c r="K46" s="23">
        <f t="shared" si="4"/>
        <v>0.5599999999999999</v>
      </c>
      <c r="L46" s="25">
        <v>0.08</v>
      </c>
      <c r="M46" s="23">
        <f t="shared" si="2"/>
        <v>1.34</v>
      </c>
      <c r="N46" s="24"/>
      <c r="O46" s="23">
        <v>0</v>
      </c>
      <c r="P46" s="23">
        <f t="shared" si="9"/>
        <v>2.51</v>
      </c>
      <c r="Q46" s="26">
        <f t="shared" si="11"/>
        <v>27.239999999999995</v>
      </c>
      <c r="R46" s="48"/>
      <c r="S46" s="52"/>
    </row>
    <row r="47" spans="1:19" s="1" customFormat="1" ht="17.25" customHeight="1">
      <c r="A47" s="27" t="s">
        <v>61</v>
      </c>
      <c r="B47" s="10"/>
      <c r="C47" s="18">
        <v>1998.21</v>
      </c>
      <c r="D47" s="19">
        <v>30</v>
      </c>
      <c r="E47" s="20">
        <f t="shared" si="7"/>
        <v>0.5</v>
      </c>
      <c r="F47" s="21">
        <f t="shared" si="3"/>
        <v>5.98</v>
      </c>
      <c r="G47" s="22">
        <v>10020</v>
      </c>
      <c r="H47" s="23">
        <f t="shared" si="10"/>
        <v>2.17</v>
      </c>
      <c r="I47" s="23">
        <f t="shared" si="8"/>
        <v>8.15</v>
      </c>
      <c r="J47" s="25">
        <v>0.4</v>
      </c>
      <c r="K47" s="23">
        <f t="shared" si="4"/>
        <v>0.2</v>
      </c>
      <c r="L47" s="25">
        <v>0.08</v>
      </c>
      <c r="M47" s="23">
        <f t="shared" si="2"/>
        <v>0.48</v>
      </c>
      <c r="N47" s="24"/>
      <c r="O47" s="23">
        <v>0</v>
      </c>
      <c r="P47" s="23">
        <f t="shared" si="9"/>
        <v>0.9</v>
      </c>
      <c r="Q47" s="26">
        <f t="shared" si="11"/>
        <v>9.73</v>
      </c>
      <c r="R47" s="48"/>
      <c r="S47" s="52"/>
    </row>
    <row r="48" spans="1:19" s="1" customFormat="1" ht="17.25" customHeight="1">
      <c r="A48" s="27" t="s">
        <v>62</v>
      </c>
      <c r="B48" s="10"/>
      <c r="C48" s="18">
        <v>1998.21</v>
      </c>
      <c r="D48" s="19">
        <v>30</v>
      </c>
      <c r="E48" s="20">
        <f t="shared" si="7"/>
        <v>0.5</v>
      </c>
      <c r="F48" s="21">
        <f t="shared" si="3"/>
        <v>5.98</v>
      </c>
      <c r="G48" s="22">
        <v>10020</v>
      </c>
      <c r="H48" s="23">
        <f t="shared" si="10"/>
        <v>2.17</v>
      </c>
      <c r="I48" s="23">
        <f t="shared" si="8"/>
        <v>8.15</v>
      </c>
      <c r="J48" s="25">
        <v>0.4</v>
      </c>
      <c r="K48" s="23">
        <f t="shared" si="4"/>
        <v>0.2</v>
      </c>
      <c r="L48" s="25">
        <v>0.08</v>
      </c>
      <c r="M48" s="23">
        <f t="shared" si="2"/>
        <v>0.48</v>
      </c>
      <c r="N48" s="24"/>
      <c r="O48" s="23">
        <v>0</v>
      </c>
      <c r="P48" s="23">
        <f t="shared" si="9"/>
        <v>0.9</v>
      </c>
      <c r="Q48" s="26">
        <f t="shared" si="11"/>
        <v>9.73</v>
      </c>
      <c r="R48" s="48"/>
      <c r="S48" s="52"/>
    </row>
    <row r="49" spans="1:19" s="1" customFormat="1" ht="19.5" customHeight="1">
      <c r="A49" s="57" t="s">
        <v>63</v>
      </c>
      <c r="B49" s="57"/>
      <c r="C49" s="57"/>
      <c r="D49" s="57"/>
      <c r="E49" s="57"/>
      <c r="F49" s="57"/>
      <c r="G49" s="57"/>
      <c r="H49" s="57"/>
      <c r="I49" s="58"/>
      <c r="J49" s="58"/>
      <c r="K49" s="58"/>
      <c r="L49" s="25"/>
      <c r="M49" s="58"/>
      <c r="N49" s="58"/>
      <c r="O49" s="58"/>
      <c r="P49" s="58"/>
      <c r="Q49" s="59"/>
      <c r="R49" s="48"/>
      <c r="S49" s="52"/>
    </row>
    <row r="50" spans="1:19" s="1" customFormat="1" ht="65.25" customHeight="1">
      <c r="A50" s="27" t="s">
        <v>64</v>
      </c>
      <c r="B50" s="60" t="s">
        <v>21</v>
      </c>
      <c r="C50" s="18">
        <v>1998.21</v>
      </c>
      <c r="D50" s="19">
        <v>45</v>
      </c>
      <c r="E50" s="20">
        <f t="shared" si="7"/>
        <v>0.75</v>
      </c>
      <c r="F50" s="21">
        <f t="shared" si="3"/>
        <v>8.97</v>
      </c>
      <c r="G50" s="22">
        <v>10020</v>
      </c>
      <c r="H50" s="23">
        <f>F50*36.3%</f>
        <v>3.26</v>
      </c>
      <c r="I50" s="23">
        <f t="shared" si="8"/>
        <v>12.23</v>
      </c>
      <c r="J50" s="24">
        <v>0.4</v>
      </c>
      <c r="K50" s="23">
        <f t="shared" si="4"/>
        <v>0.30000000000000004</v>
      </c>
      <c r="L50" s="25">
        <v>0.08</v>
      </c>
      <c r="M50" s="23">
        <f t="shared" si="2"/>
        <v>0.72</v>
      </c>
      <c r="N50" s="24"/>
      <c r="O50" s="23">
        <v>0</v>
      </c>
      <c r="P50" s="23">
        <f t="shared" si="9"/>
        <v>1.35</v>
      </c>
      <c r="Q50" s="26">
        <f>P50+O50+I50+K50+M50</f>
        <v>14.600000000000001</v>
      </c>
      <c r="R50" s="48"/>
      <c r="S50" s="52"/>
    </row>
    <row r="51" spans="1:19" s="1" customFormat="1" ht="17.25" customHeight="1">
      <c r="A51" s="57" t="s">
        <v>65</v>
      </c>
      <c r="B51" s="57"/>
      <c r="C51" s="57"/>
      <c r="D51" s="57"/>
      <c r="E51" s="57"/>
      <c r="F51" s="57"/>
      <c r="G51" s="57"/>
      <c r="H51" s="58"/>
      <c r="I51" s="58"/>
      <c r="J51" s="58"/>
      <c r="K51" s="58"/>
      <c r="L51" s="25"/>
      <c r="M51" s="58"/>
      <c r="N51" s="58"/>
      <c r="O51" s="58"/>
      <c r="P51" s="58"/>
      <c r="Q51" s="59"/>
      <c r="R51" s="48"/>
      <c r="S51" s="52"/>
    </row>
    <row r="52" spans="1:19" s="1" customFormat="1" ht="27.75" customHeight="1">
      <c r="A52" s="27" t="s">
        <v>66</v>
      </c>
      <c r="B52" s="10" t="s">
        <v>21</v>
      </c>
      <c r="C52" s="18">
        <v>1998.21</v>
      </c>
      <c r="D52" s="19">
        <v>86</v>
      </c>
      <c r="E52" s="20">
        <f t="shared" si="7"/>
        <v>1.433</v>
      </c>
      <c r="F52" s="21">
        <f t="shared" si="3"/>
        <v>17.15</v>
      </c>
      <c r="G52" s="22">
        <v>10020</v>
      </c>
      <c r="H52" s="23">
        <f aca="true" t="shared" si="12" ref="H52:H57">F52*36.3%</f>
        <v>6.23</v>
      </c>
      <c r="I52" s="23">
        <f t="shared" si="8"/>
        <v>23.38</v>
      </c>
      <c r="J52" s="24">
        <v>0.4</v>
      </c>
      <c r="K52" s="23">
        <f t="shared" si="4"/>
        <v>0.57</v>
      </c>
      <c r="L52" s="25">
        <v>0.08</v>
      </c>
      <c r="M52" s="23">
        <f t="shared" si="2"/>
        <v>1.37</v>
      </c>
      <c r="N52" s="24"/>
      <c r="O52" s="23">
        <v>0</v>
      </c>
      <c r="P52" s="23">
        <f t="shared" si="9"/>
        <v>2.57</v>
      </c>
      <c r="Q52" s="26">
        <f aca="true" t="shared" si="13" ref="Q52:Q57">P52+O52+I52+K52+M52</f>
        <v>27.89</v>
      </c>
      <c r="R52" s="48"/>
      <c r="S52" s="52"/>
    </row>
    <row r="53" spans="1:19" s="1" customFormat="1" ht="18.75" customHeight="1">
      <c r="A53" s="27" t="s">
        <v>67</v>
      </c>
      <c r="B53" s="10"/>
      <c r="C53" s="18">
        <v>1998.21</v>
      </c>
      <c r="D53" s="19">
        <v>30</v>
      </c>
      <c r="E53" s="20">
        <f t="shared" si="7"/>
        <v>0.5</v>
      </c>
      <c r="F53" s="21">
        <f t="shared" si="3"/>
        <v>5.98</v>
      </c>
      <c r="G53" s="22">
        <v>10020</v>
      </c>
      <c r="H53" s="23">
        <f t="shared" si="12"/>
        <v>2.17</v>
      </c>
      <c r="I53" s="23">
        <f t="shared" si="8"/>
        <v>8.15</v>
      </c>
      <c r="J53" s="24">
        <v>0.4</v>
      </c>
      <c r="K53" s="23">
        <f t="shared" si="4"/>
        <v>0.2</v>
      </c>
      <c r="L53" s="25">
        <v>0.08</v>
      </c>
      <c r="M53" s="23">
        <f t="shared" si="2"/>
        <v>0.48</v>
      </c>
      <c r="N53" s="24"/>
      <c r="O53" s="23">
        <v>0</v>
      </c>
      <c r="P53" s="23">
        <f t="shared" si="9"/>
        <v>0.9</v>
      </c>
      <c r="Q53" s="26">
        <f t="shared" si="13"/>
        <v>9.73</v>
      </c>
      <c r="R53" s="48"/>
      <c r="S53" s="52"/>
    </row>
    <row r="54" spans="1:19" s="1" customFormat="1" ht="28.5" customHeight="1">
      <c r="A54" s="27" t="s">
        <v>68</v>
      </c>
      <c r="B54" s="10"/>
      <c r="C54" s="18">
        <v>1998.21</v>
      </c>
      <c r="D54" s="19">
        <v>30</v>
      </c>
      <c r="E54" s="20">
        <f t="shared" si="7"/>
        <v>0.5</v>
      </c>
      <c r="F54" s="21">
        <f t="shared" si="3"/>
        <v>5.98</v>
      </c>
      <c r="G54" s="22">
        <v>10020</v>
      </c>
      <c r="H54" s="23">
        <f t="shared" si="12"/>
        <v>2.17</v>
      </c>
      <c r="I54" s="23">
        <f t="shared" si="8"/>
        <v>8.15</v>
      </c>
      <c r="J54" s="24">
        <v>0.4</v>
      </c>
      <c r="K54" s="23">
        <f t="shared" si="4"/>
        <v>0.2</v>
      </c>
      <c r="L54" s="25">
        <v>0.08</v>
      </c>
      <c r="M54" s="23">
        <f t="shared" si="2"/>
        <v>0.48</v>
      </c>
      <c r="N54" s="24"/>
      <c r="O54" s="23">
        <v>0</v>
      </c>
      <c r="P54" s="23">
        <f t="shared" si="9"/>
        <v>0.9</v>
      </c>
      <c r="Q54" s="26">
        <f t="shared" si="13"/>
        <v>9.73</v>
      </c>
      <c r="R54" s="48"/>
      <c r="S54" s="52"/>
    </row>
    <row r="55" spans="1:19" s="1" customFormat="1" ht="38.25" customHeight="1">
      <c r="A55" s="27" t="s">
        <v>69</v>
      </c>
      <c r="B55" s="10"/>
      <c r="C55" s="18">
        <v>1998.21</v>
      </c>
      <c r="D55" s="19">
        <v>30</v>
      </c>
      <c r="E55" s="20">
        <f t="shared" si="7"/>
        <v>0.5</v>
      </c>
      <c r="F55" s="21">
        <f t="shared" si="3"/>
        <v>5.98</v>
      </c>
      <c r="G55" s="22">
        <v>10020</v>
      </c>
      <c r="H55" s="23">
        <f t="shared" si="12"/>
        <v>2.17</v>
      </c>
      <c r="I55" s="23">
        <f t="shared" si="8"/>
        <v>8.15</v>
      </c>
      <c r="J55" s="24">
        <v>0.4</v>
      </c>
      <c r="K55" s="23">
        <f t="shared" si="4"/>
        <v>0.2</v>
      </c>
      <c r="L55" s="25">
        <v>0.08</v>
      </c>
      <c r="M55" s="23">
        <f t="shared" si="2"/>
        <v>0.48</v>
      </c>
      <c r="N55" s="24"/>
      <c r="O55" s="23">
        <v>0</v>
      </c>
      <c r="P55" s="23">
        <f t="shared" si="9"/>
        <v>0.9</v>
      </c>
      <c r="Q55" s="26">
        <f t="shared" si="13"/>
        <v>9.73</v>
      </c>
      <c r="R55" s="48"/>
      <c r="S55" s="52"/>
    </row>
    <row r="56" spans="1:19" s="1" customFormat="1" ht="28.5" customHeight="1">
      <c r="A56" s="17" t="s">
        <v>70</v>
      </c>
      <c r="B56" s="10"/>
      <c r="C56" s="18">
        <v>1998.21</v>
      </c>
      <c r="D56" s="19">
        <v>30</v>
      </c>
      <c r="E56" s="20">
        <f t="shared" si="7"/>
        <v>0.5</v>
      </c>
      <c r="F56" s="21">
        <f t="shared" si="3"/>
        <v>5.98</v>
      </c>
      <c r="G56" s="22">
        <v>10020</v>
      </c>
      <c r="H56" s="23">
        <f t="shared" si="12"/>
        <v>2.17</v>
      </c>
      <c r="I56" s="23">
        <f t="shared" si="8"/>
        <v>8.15</v>
      </c>
      <c r="J56" s="24">
        <v>0.4</v>
      </c>
      <c r="K56" s="23">
        <f t="shared" si="4"/>
        <v>0.2</v>
      </c>
      <c r="L56" s="25">
        <v>0.08</v>
      </c>
      <c r="M56" s="23">
        <f t="shared" si="2"/>
        <v>0.48</v>
      </c>
      <c r="N56" s="24"/>
      <c r="O56" s="23">
        <v>0</v>
      </c>
      <c r="P56" s="23">
        <f t="shared" si="9"/>
        <v>0.9</v>
      </c>
      <c r="Q56" s="26">
        <f t="shared" si="13"/>
        <v>9.73</v>
      </c>
      <c r="R56" s="48"/>
      <c r="S56" s="52"/>
    </row>
    <row r="57" spans="1:19" s="1" customFormat="1" ht="33.75" customHeight="1">
      <c r="A57" s="17" t="s">
        <v>71</v>
      </c>
      <c r="B57" s="61" t="s">
        <v>21</v>
      </c>
      <c r="C57" s="18">
        <v>1998.21</v>
      </c>
      <c r="D57" s="19">
        <v>60</v>
      </c>
      <c r="E57" s="20">
        <f t="shared" si="7"/>
        <v>1</v>
      </c>
      <c r="F57" s="21">
        <f t="shared" si="3"/>
        <v>11.97</v>
      </c>
      <c r="G57" s="22">
        <v>10020</v>
      </c>
      <c r="H57" s="23">
        <f t="shared" si="12"/>
        <v>4.35</v>
      </c>
      <c r="I57" s="23">
        <f t="shared" si="8"/>
        <v>16.32</v>
      </c>
      <c r="J57" s="24">
        <v>0.4</v>
      </c>
      <c r="K57" s="23">
        <f t="shared" si="4"/>
        <v>0.4</v>
      </c>
      <c r="L57" s="25">
        <v>0.08</v>
      </c>
      <c r="M57" s="23">
        <f t="shared" si="2"/>
        <v>0.96</v>
      </c>
      <c r="N57" s="24"/>
      <c r="O57" s="23">
        <v>0</v>
      </c>
      <c r="P57" s="23">
        <f t="shared" si="9"/>
        <v>1.8</v>
      </c>
      <c r="Q57" s="26">
        <f t="shared" si="13"/>
        <v>19.48</v>
      </c>
      <c r="R57" s="48"/>
      <c r="S57" s="52"/>
    </row>
    <row r="58" spans="1:19" s="1" customFormat="1" ht="21.75" customHeight="1">
      <c r="A58" s="57" t="s">
        <v>72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  <c r="O58" s="58"/>
      <c r="P58" s="58"/>
      <c r="Q58" s="59"/>
      <c r="R58" s="48"/>
      <c r="S58" s="52"/>
    </row>
    <row r="59" spans="1:19" s="1" customFormat="1" ht="79.5" customHeight="1">
      <c r="A59" s="27" t="s">
        <v>73</v>
      </c>
      <c r="B59" s="61" t="s">
        <v>21</v>
      </c>
      <c r="C59" s="18">
        <v>1998.21</v>
      </c>
      <c r="D59" s="19">
        <v>72</v>
      </c>
      <c r="E59" s="20">
        <f t="shared" si="7"/>
        <v>1.2</v>
      </c>
      <c r="F59" s="21">
        <f t="shared" si="3"/>
        <v>14.36</v>
      </c>
      <c r="G59" s="22">
        <v>10020</v>
      </c>
      <c r="H59" s="23">
        <f>F59*36.3%</f>
        <v>5.21</v>
      </c>
      <c r="I59" s="23">
        <f t="shared" si="8"/>
        <v>19.57</v>
      </c>
      <c r="J59" s="24">
        <v>0.4</v>
      </c>
      <c r="K59" s="23">
        <f t="shared" si="4"/>
        <v>0.48</v>
      </c>
      <c r="L59" s="25">
        <v>0.08</v>
      </c>
      <c r="M59" s="23">
        <f t="shared" si="2"/>
        <v>1.15</v>
      </c>
      <c r="N59" s="24"/>
      <c r="O59" s="23">
        <v>0</v>
      </c>
      <c r="P59" s="23">
        <f t="shared" si="9"/>
        <v>2.15</v>
      </c>
      <c r="Q59" s="26">
        <f>P59+O59+I59+K59+M59</f>
        <v>23.349999999999998</v>
      </c>
      <c r="R59" s="48"/>
      <c r="S59" s="52"/>
    </row>
    <row r="60" spans="1:19" s="1" customFormat="1" ht="17.25" customHeight="1">
      <c r="A60" s="62" t="s">
        <v>74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58"/>
      <c r="N60" s="58"/>
      <c r="O60" s="58"/>
      <c r="P60" s="58"/>
      <c r="Q60" s="59"/>
      <c r="R60" s="48"/>
      <c r="S60" s="52"/>
    </row>
    <row r="61" spans="1:19" s="1" customFormat="1" ht="18.75" customHeight="1">
      <c r="A61" s="63" t="s">
        <v>75</v>
      </c>
      <c r="B61" s="10" t="s">
        <v>21</v>
      </c>
      <c r="C61" s="18">
        <v>1998.21</v>
      </c>
      <c r="D61" s="19">
        <v>15</v>
      </c>
      <c r="E61" s="20">
        <f t="shared" si="7"/>
        <v>0.25</v>
      </c>
      <c r="F61" s="21">
        <f t="shared" si="3"/>
        <v>2.99</v>
      </c>
      <c r="G61" s="22">
        <v>10020</v>
      </c>
      <c r="H61" s="23">
        <f>F61*36.3%</f>
        <v>1.09</v>
      </c>
      <c r="I61" s="23">
        <f t="shared" si="8"/>
        <v>4.08</v>
      </c>
      <c r="J61" s="24">
        <v>0.4</v>
      </c>
      <c r="K61" s="23">
        <f t="shared" si="4"/>
        <v>0.1</v>
      </c>
      <c r="L61" s="25">
        <v>0.08</v>
      </c>
      <c r="M61" s="23">
        <f t="shared" si="2"/>
        <v>0.24</v>
      </c>
      <c r="N61" s="24"/>
      <c r="O61" s="23">
        <v>0</v>
      </c>
      <c r="P61" s="23">
        <f t="shared" si="9"/>
        <v>0.45</v>
      </c>
      <c r="Q61" s="26">
        <f>P61+O61+I61+K61+M61</f>
        <v>4.87</v>
      </c>
      <c r="R61" s="48"/>
      <c r="S61" s="52"/>
    </row>
    <row r="62" spans="1:19" s="1" customFormat="1" ht="18.75" customHeight="1">
      <c r="A62" s="63" t="s">
        <v>76</v>
      </c>
      <c r="B62" s="10"/>
      <c r="C62" s="18">
        <v>1998.21</v>
      </c>
      <c r="D62" s="19">
        <v>15</v>
      </c>
      <c r="E62" s="20">
        <f t="shared" si="7"/>
        <v>0.25</v>
      </c>
      <c r="F62" s="21">
        <f t="shared" si="3"/>
        <v>2.99</v>
      </c>
      <c r="G62" s="22">
        <v>10020</v>
      </c>
      <c r="H62" s="23">
        <f>F62*36.3%</f>
        <v>1.09</v>
      </c>
      <c r="I62" s="23">
        <f t="shared" si="8"/>
        <v>4.08</v>
      </c>
      <c r="J62" s="24">
        <v>0.4</v>
      </c>
      <c r="K62" s="23">
        <f t="shared" si="4"/>
        <v>0.1</v>
      </c>
      <c r="L62" s="25">
        <v>0.08</v>
      </c>
      <c r="M62" s="23">
        <f t="shared" si="2"/>
        <v>0.24</v>
      </c>
      <c r="N62" s="24"/>
      <c r="O62" s="23">
        <v>0</v>
      </c>
      <c r="P62" s="23">
        <f t="shared" si="9"/>
        <v>0.45</v>
      </c>
      <c r="Q62" s="26">
        <f>P62+O62+I62+K62+M62</f>
        <v>4.87</v>
      </c>
      <c r="R62" s="48"/>
      <c r="S62" s="52"/>
    </row>
    <row r="63" spans="1:19" s="1" customFormat="1" ht="26.25" customHeight="1">
      <c r="A63" s="63" t="s">
        <v>77</v>
      </c>
      <c r="B63" s="10"/>
      <c r="C63" s="18">
        <v>1998.21</v>
      </c>
      <c r="D63" s="19">
        <v>35</v>
      </c>
      <c r="E63" s="20">
        <f t="shared" si="7"/>
        <v>0.583</v>
      </c>
      <c r="F63" s="21">
        <f t="shared" si="3"/>
        <v>6.98</v>
      </c>
      <c r="G63" s="22">
        <v>10020</v>
      </c>
      <c r="H63" s="23">
        <f>F63*36.3%</f>
        <v>2.53</v>
      </c>
      <c r="I63" s="23">
        <f t="shared" si="8"/>
        <v>9.51</v>
      </c>
      <c r="J63" s="24">
        <v>0.4</v>
      </c>
      <c r="K63" s="23">
        <f t="shared" si="4"/>
        <v>0.23</v>
      </c>
      <c r="L63" s="25">
        <v>0.08</v>
      </c>
      <c r="M63" s="23">
        <f t="shared" si="2"/>
        <v>0.56</v>
      </c>
      <c r="N63" s="24"/>
      <c r="O63" s="23">
        <v>0</v>
      </c>
      <c r="P63" s="23">
        <f t="shared" si="9"/>
        <v>1.05</v>
      </c>
      <c r="Q63" s="26">
        <f>P63+O63+I63+K63+M63</f>
        <v>11.350000000000001</v>
      </c>
      <c r="R63" s="48"/>
      <c r="S63" s="52"/>
    </row>
    <row r="64" spans="1:19" s="1" customFormat="1" ht="12.75" customHeight="1">
      <c r="A64" s="63" t="s">
        <v>78</v>
      </c>
      <c r="B64" s="10"/>
      <c r="C64" s="18">
        <v>1998.21</v>
      </c>
      <c r="D64" s="19">
        <v>5</v>
      </c>
      <c r="E64" s="20">
        <f t="shared" si="7"/>
        <v>0.083</v>
      </c>
      <c r="F64" s="21">
        <f t="shared" si="3"/>
        <v>1</v>
      </c>
      <c r="G64" s="22">
        <v>10020</v>
      </c>
      <c r="H64" s="23">
        <f>F64*36.3%</f>
        <v>0.36</v>
      </c>
      <c r="I64" s="23">
        <f t="shared" si="8"/>
        <v>1.3599999999999999</v>
      </c>
      <c r="J64" s="24">
        <v>0.4</v>
      </c>
      <c r="K64" s="23">
        <f t="shared" si="4"/>
        <v>0.03</v>
      </c>
      <c r="L64" s="25">
        <v>0.08</v>
      </c>
      <c r="M64" s="23">
        <f t="shared" si="2"/>
        <v>0.08</v>
      </c>
      <c r="N64" s="24"/>
      <c r="O64" s="23">
        <v>0</v>
      </c>
      <c r="P64" s="23">
        <f>F64*15%</f>
        <v>0.15</v>
      </c>
      <c r="Q64" s="26">
        <f>P64+O64+I64+K64+M64</f>
        <v>1.6199999999999999</v>
      </c>
      <c r="R64" s="48"/>
      <c r="S64" s="52"/>
    </row>
    <row r="65" spans="1:19" s="1" customFormat="1" ht="15.75" customHeight="1">
      <c r="A65" s="63" t="s">
        <v>79</v>
      </c>
      <c r="B65" s="10"/>
      <c r="C65" s="18">
        <v>1998.21</v>
      </c>
      <c r="D65" s="19">
        <v>20</v>
      </c>
      <c r="E65" s="20">
        <f t="shared" si="7"/>
        <v>0.333</v>
      </c>
      <c r="F65" s="21">
        <f t="shared" si="3"/>
        <v>3.99</v>
      </c>
      <c r="G65" s="22">
        <v>10020</v>
      </c>
      <c r="H65" s="23">
        <f>F65*36.3%</f>
        <v>1.45</v>
      </c>
      <c r="I65" s="23">
        <f t="shared" si="8"/>
        <v>5.44</v>
      </c>
      <c r="J65" s="24">
        <v>0.4</v>
      </c>
      <c r="K65" s="23">
        <f t="shared" si="4"/>
        <v>0.13</v>
      </c>
      <c r="L65" s="25">
        <v>0.08</v>
      </c>
      <c r="M65" s="23">
        <f t="shared" si="2"/>
        <v>0.32</v>
      </c>
      <c r="N65" s="24"/>
      <c r="O65" s="23">
        <v>0</v>
      </c>
      <c r="P65" s="23">
        <f>F65*15%</f>
        <v>0.6</v>
      </c>
      <c r="Q65" s="26">
        <f>P65+O65+I65+K65+M65</f>
        <v>6.49</v>
      </c>
      <c r="R65" s="48"/>
      <c r="S65" s="52"/>
    </row>
    <row r="66" spans="1:19" s="1" customFormat="1" ht="18.75" customHeight="1">
      <c r="A66" s="64" t="s">
        <v>80</v>
      </c>
      <c r="B66" s="10"/>
      <c r="C66" s="65"/>
      <c r="D66" s="66"/>
      <c r="E66" s="66"/>
      <c r="F66" s="66"/>
      <c r="G66" s="66"/>
      <c r="H66" s="66"/>
      <c r="I66" s="66"/>
      <c r="J66" s="66"/>
      <c r="K66" s="66"/>
      <c r="L66" s="25"/>
      <c r="M66" s="66"/>
      <c r="N66" s="66"/>
      <c r="O66" s="66"/>
      <c r="P66" s="66"/>
      <c r="Q66" s="67"/>
      <c r="R66" s="48"/>
      <c r="S66" s="52"/>
    </row>
    <row r="67" spans="1:19" s="1" customFormat="1" ht="24.75" customHeight="1">
      <c r="A67" s="63" t="s">
        <v>81</v>
      </c>
      <c r="B67" s="10"/>
      <c r="C67" s="18">
        <v>1998.21</v>
      </c>
      <c r="D67" s="19">
        <v>70</v>
      </c>
      <c r="E67" s="20">
        <f t="shared" si="7"/>
        <v>1.167</v>
      </c>
      <c r="F67" s="21">
        <f t="shared" si="3"/>
        <v>13.96</v>
      </c>
      <c r="G67" s="22">
        <v>10020</v>
      </c>
      <c r="H67" s="23">
        <f>F67*36.3%</f>
        <v>5.07</v>
      </c>
      <c r="I67" s="23">
        <f t="shared" si="8"/>
        <v>19.03</v>
      </c>
      <c r="J67" s="24">
        <v>0.4</v>
      </c>
      <c r="K67" s="23">
        <f t="shared" si="4"/>
        <v>0.47</v>
      </c>
      <c r="L67" s="25">
        <v>0.08</v>
      </c>
      <c r="M67" s="23">
        <f t="shared" si="2"/>
        <v>1.12</v>
      </c>
      <c r="N67" s="24"/>
      <c r="O67" s="23">
        <v>0</v>
      </c>
      <c r="P67" s="23">
        <f t="shared" si="9"/>
        <v>2.09</v>
      </c>
      <c r="Q67" s="26">
        <f>P67+O67+I67+K67+M67</f>
        <v>22.71</v>
      </c>
      <c r="R67" s="48"/>
      <c r="S67" s="52"/>
    </row>
    <row r="68" spans="1:19" s="1" customFormat="1" ht="17.25" customHeight="1">
      <c r="A68" s="62" t="s">
        <v>82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58"/>
      <c r="N68" s="58"/>
      <c r="O68" s="58"/>
      <c r="P68" s="58"/>
      <c r="Q68" s="59"/>
      <c r="R68" s="48"/>
      <c r="S68" s="52"/>
    </row>
    <row r="69" spans="1:19" s="1" customFormat="1" ht="25.5" customHeight="1">
      <c r="A69" s="27" t="s">
        <v>83</v>
      </c>
      <c r="B69" s="10" t="s">
        <v>21</v>
      </c>
      <c r="C69" s="18">
        <v>1998.21</v>
      </c>
      <c r="D69" s="19">
        <v>10</v>
      </c>
      <c r="E69" s="20">
        <f t="shared" si="7"/>
        <v>0.167</v>
      </c>
      <c r="F69" s="21">
        <f t="shared" si="3"/>
        <v>1.99</v>
      </c>
      <c r="G69" s="22">
        <v>10020</v>
      </c>
      <c r="H69" s="23">
        <f>F69*36.3%</f>
        <v>0.72</v>
      </c>
      <c r="I69" s="23">
        <f t="shared" si="8"/>
        <v>2.71</v>
      </c>
      <c r="J69" s="24">
        <v>0.4</v>
      </c>
      <c r="K69" s="23">
        <f t="shared" si="4"/>
        <v>0.07</v>
      </c>
      <c r="L69" s="25">
        <v>0.08</v>
      </c>
      <c r="M69" s="23">
        <f t="shared" si="2"/>
        <v>0.16</v>
      </c>
      <c r="N69" s="24"/>
      <c r="O69" s="23">
        <v>0</v>
      </c>
      <c r="P69" s="23">
        <f t="shared" si="9"/>
        <v>0.3</v>
      </c>
      <c r="Q69" s="26">
        <f>P69+O69+I69+K69+M69</f>
        <v>3.2399999999999998</v>
      </c>
      <c r="R69" s="48"/>
      <c r="S69" s="52"/>
    </row>
    <row r="70" spans="1:19" s="1" customFormat="1" ht="28.5" customHeight="1">
      <c r="A70" s="27" t="s">
        <v>84</v>
      </c>
      <c r="B70" s="10"/>
      <c r="C70" s="18">
        <v>1998.21</v>
      </c>
      <c r="D70" s="19">
        <v>80</v>
      </c>
      <c r="E70" s="20">
        <f t="shared" si="7"/>
        <v>1.333</v>
      </c>
      <c r="F70" s="21">
        <f t="shared" si="3"/>
        <v>15.95</v>
      </c>
      <c r="G70" s="22">
        <v>10020</v>
      </c>
      <c r="H70" s="23">
        <f>F70*36.3%</f>
        <v>5.79</v>
      </c>
      <c r="I70" s="23">
        <f t="shared" si="8"/>
        <v>21.74</v>
      </c>
      <c r="J70" s="24">
        <v>0.4</v>
      </c>
      <c r="K70" s="23">
        <f t="shared" si="4"/>
        <v>0.53</v>
      </c>
      <c r="L70" s="25">
        <v>0.08</v>
      </c>
      <c r="M70" s="23">
        <f t="shared" si="2"/>
        <v>1.28</v>
      </c>
      <c r="N70" s="24"/>
      <c r="O70" s="23">
        <v>0</v>
      </c>
      <c r="P70" s="23">
        <f t="shared" si="9"/>
        <v>2.39</v>
      </c>
      <c r="Q70" s="26">
        <f>P70+O70+I70+K70+M70</f>
        <v>25.94</v>
      </c>
      <c r="R70" s="48"/>
      <c r="S70" s="52"/>
    </row>
    <row r="71" spans="1:19" s="1" customFormat="1" ht="27.75" customHeight="1">
      <c r="A71" s="27" t="s">
        <v>85</v>
      </c>
      <c r="B71" s="10"/>
      <c r="C71" s="18">
        <v>1998.21</v>
      </c>
      <c r="D71" s="19">
        <v>100</v>
      </c>
      <c r="E71" s="20">
        <f t="shared" si="7"/>
        <v>1.667</v>
      </c>
      <c r="F71" s="21">
        <f t="shared" si="3"/>
        <v>19.94</v>
      </c>
      <c r="G71" s="22">
        <v>10020</v>
      </c>
      <c r="H71" s="23">
        <f>F71*36.3%</f>
        <v>7.24</v>
      </c>
      <c r="I71" s="23">
        <f t="shared" si="8"/>
        <v>27.18</v>
      </c>
      <c r="J71" s="24">
        <v>0.4</v>
      </c>
      <c r="K71" s="23">
        <f t="shared" si="4"/>
        <v>0.67</v>
      </c>
      <c r="L71" s="25">
        <v>0.08</v>
      </c>
      <c r="M71" s="23">
        <f t="shared" si="2"/>
        <v>1.6</v>
      </c>
      <c r="N71" s="24"/>
      <c r="O71" s="23">
        <v>0</v>
      </c>
      <c r="P71" s="23">
        <f t="shared" si="9"/>
        <v>2.99</v>
      </c>
      <c r="Q71" s="26">
        <f>P71+O71+I71+K71+M71</f>
        <v>32.440000000000005</v>
      </c>
      <c r="R71" s="48"/>
      <c r="S71" s="52"/>
    </row>
    <row r="72" spans="1:19" s="1" customFormat="1" ht="28.5" customHeight="1">
      <c r="A72" s="27" t="s">
        <v>86</v>
      </c>
      <c r="B72" s="10"/>
      <c r="C72" s="18">
        <v>1998.21</v>
      </c>
      <c r="D72" s="19">
        <v>72</v>
      </c>
      <c r="E72" s="20">
        <f t="shared" si="7"/>
        <v>1.2</v>
      </c>
      <c r="F72" s="21">
        <f t="shared" si="3"/>
        <v>14.36</v>
      </c>
      <c r="G72" s="22">
        <v>10020</v>
      </c>
      <c r="H72" s="23">
        <f>F72*36.3%</f>
        <v>5.21</v>
      </c>
      <c r="I72" s="23">
        <f t="shared" si="8"/>
        <v>19.57</v>
      </c>
      <c r="J72" s="24">
        <v>0.4</v>
      </c>
      <c r="K72" s="23">
        <f t="shared" si="4"/>
        <v>0.48</v>
      </c>
      <c r="L72" s="25">
        <v>0.08</v>
      </c>
      <c r="M72" s="23">
        <f t="shared" si="2"/>
        <v>1.15</v>
      </c>
      <c r="N72" s="24"/>
      <c r="O72" s="23">
        <v>0</v>
      </c>
      <c r="P72" s="23">
        <f t="shared" si="9"/>
        <v>2.15</v>
      </c>
      <c r="Q72" s="26">
        <f>P72+O72+I72+K72+M72</f>
        <v>23.349999999999998</v>
      </c>
      <c r="R72" s="48"/>
      <c r="S72" s="52"/>
    </row>
    <row r="73" spans="1:18" s="1" customFormat="1" ht="15.75" customHeight="1">
      <c r="A73" s="64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25"/>
      <c r="M73" s="68"/>
      <c r="N73" s="68"/>
      <c r="O73" s="68"/>
      <c r="P73" s="68"/>
      <c r="Q73" s="69"/>
      <c r="R73" s="48"/>
    </row>
    <row r="74" spans="1:18" s="1" customFormat="1" ht="16.5" customHeight="1">
      <c r="A74" s="27" t="s">
        <v>88</v>
      </c>
      <c r="B74" s="70" t="s">
        <v>89</v>
      </c>
      <c r="C74" s="23">
        <v>1557.9</v>
      </c>
      <c r="D74" s="19">
        <v>45</v>
      </c>
      <c r="E74" s="20">
        <f t="shared" si="7"/>
        <v>0.75</v>
      </c>
      <c r="F74" s="21">
        <f t="shared" si="3"/>
        <v>7</v>
      </c>
      <c r="G74" s="71">
        <v>10020</v>
      </c>
      <c r="H74" s="23">
        <f aca="true" t="shared" si="14" ref="H74:H86">F74*36.3%</f>
        <v>2.54</v>
      </c>
      <c r="I74" s="23">
        <f aca="true" t="shared" si="15" ref="I74:I83">H74+F74</f>
        <v>9.54</v>
      </c>
      <c r="J74" s="24">
        <v>0.13</v>
      </c>
      <c r="K74" s="23">
        <f aca="true" t="shared" si="16" ref="K74:K83">SUM(E74*J74)</f>
        <v>0.1</v>
      </c>
      <c r="L74" s="25">
        <v>0.08</v>
      </c>
      <c r="M74" s="23">
        <f aca="true" t="shared" si="17" ref="M74:M83">SUM(F74*L74)</f>
        <v>0.56</v>
      </c>
      <c r="N74" s="24"/>
      <c r="O74" s="72">
        <f>SUM(E74*N74)</f>
        <v>0</v>
      </c>
      <c r="P74" s="23">
        <f aca="true" t="shared" si="18" ref="P74:P83">F74*15%</f>
        <v>1.05</v>
      </c>
      <c r="Q74" s="26">
        <f aca="true" t="shared" si="19" ref="Q74:Q86">P74+O74+I74+K74+M74</f>
        <v>11.25</v>
      </c>
      <c r="R74" s="48"/>
    </row>
    <row r="75" spans="1:18" s="1" customFormat="1" ht="15.75" customHeight="1">
      <c r="A75" s="27" t="s">
        <v>90</v>
      </c>
      <c r="B75" s="70"/>
      <c r="C75" s="23">
        <v>1557.9</v>
      </c>
      <c r="D75" s="19">
        <v>60</v>
      </c>
      <c r="E75" s="20">
        <f t="shared" si="7"/>
        <v>1</v>
      </c>
      <c r="F75" s="21">
        <f t="shared" si="3"/>
        <v>9.33</v>
      </c>
      <c r="G75" s="71">
        <v>10020</v>
      </c>
      <c r="H75" s="23">
        <f t="shared" si="14"/>
        <v>3.39</v>
      </c>
      <c r="I75" s="23">
        <f t="shared" si="15"/>
        <v>12.72</v>
      </c>
      <c r="J75" s="24">
        <v>0.13</v>
      </c>
      <c r="K75" s="23">
        <f t="shared" si="16"/>
        <v>0.13</v>
      </c>
      <c r="L75" s="25">
        <v>0.08</v>
      </c>
      <c r="M75" s="23">
        <f t="shared" si="17"/>
        <v>0.75</v>
      </c>
      <c r="N75" s="24"/>
      <c r="O75" s="72">
        <f aca="true" t="shared" si="20" ref="O75:O138">SUM(E75*N75)</f>
        <v>0</v>
      </c>
      <c r="P75" s="23">
        <f t="shared" si="18"/>
        <v>1.4</v>
      </c>
      <c r="Q75" s="26">
        <f t="shared" si="19"/>
        <v>15.000000000000002</v>
      </c>
      <c r="R75" s="48"/>
    </row>
    <row r="76" spans="1:18" s="1" customFormat="1" ht="15.75" customHeight="1">
      <c r="A76" s="27" t="s">
        <v>91</v>
      </c>
      <c r="B76" s="70"/>
      <c r="C76" s="23">
        <v>1557.9</v>
      </c>
      <c r="D76" s="19">
        <v>60</v>
      </c>
      <c r="E76" s="20">
        <f t="shared" si="7"/>
        <v>1</v>
      </c>
      <c r="F76" s="21">
        <f t="shared" si="3"/>
        <v>9.33</v>
      </c>
      <c r="G76" s="71">
        <v>10020</v>
      </c>
      <c r="H76" s="23">
        <f t="shared" si="14"/>
        <v>3.39</v>
      </c>
      <c r="I76" s="23">
        <f t="shared" si="15"/>
        <v>12.72</v>
      </c>
      <c r="J76" s="24">
        <v>0.13</v>
      </c>
      <c r="K76" s="23">
        <f t="shared" si="16"/>
        <v>0.13</v>
      </c>
      <c r="L76" s="25">
        <v>0.08</v>
      </c>
      <c r="M76" s="23">
        <f t="shared" si="17"/>
        <v>0.75</v>
      </c>
      <c r="N76" s="24"/>
      <c r="O76" s="72">
        <f t="shared" si="20"/>
        <v>0</v>
      </c>
      <c r="P76" s="23">
        <f t="shared" si="18"/>
        <v>1.4</v>
      </c>
      <c r="Q76" s="26">
        <f t="shared" si="19"/>
        <v>15.000000000000002</v>
      </c>
      <c r="R76" s="48"/>
    </row>
    <row r="77" spans="1:18" s="1" customFormat="1" ht="13.5" customHeight="1">
      <c r="A77" s="27" t="s">
        <v>92</v>
      </c>
      <c r="B77" s="70"/>
      <c r="C77" s="23">
        <v>1557.9</v>
      </c>
      <c r="D77" s="19">
        <v>60</v>
      </c>
      <c r="E77" s="20">
        <f t="shared" si="7"/>
        <v>1</v>
      </c>
      <c r="F77" s="21">
        <f t="shared" si="3"/>
        <v>9.33</v>
      </c>
      <c r="G77" s="71">
        <v>10020</v>
      </c>
      <c r="H77" s="23">
        <f t="shared" si="14"/>
        <v>3.39</v>
      </c>
      <c r="I77" s="23">
        <f t="shared" si="15"/>
        <v>12.72</v>
      </c>
      <c r="J77" s="24">
        <v>0.13</v>
      </c>
      <c r="K77" s="23">
        <f t="shared" si="16"/>
        <v>0.13</v>
      </c>
      <c r="L77" s="25">
        <v>0.08</v>
      </c>
      <c r="M77" s="23">
        <f t="shared" si="17"/>
        <v>0.75</v>
      </c>
      <c r="N77" s="24"/>
      <c r="O77" s="72">
        <f t="shared" si="20"/>
        <v>0</v>
      </c>
      <c r="P77" s="23">
        <f t="shared" si="18"/>
        <v>1.4</v>
      </c>
      <c r="Q77" s="26">
        <f t="shared" si="19"/>
        <v>15.000000000000002</v>
      </c>
      <c r="R77" s="48"/>
    </row>
    <row r="78" spans="1:18" s="1" customFormat="1" ht="12" customHeight="1">
      <c r="A78" s="27" t="s">
        <v>93</v>
      </c>
      <c r="B78" s="70"/>
      <c r="C78" s="23">
        <v>1557.9</v>
      </c>
      <c r="D78" s="19">
        <v>120</v>
      </c>
      <c r="E78" s="20">
        <f t="shared" si="7"/>
        <v>2</v>
      </c>
      <c r="F78" s="21">
        <f t="shared" si="3"/>
        <v>18.66</v>
      </c>
      <c r="G78" s="71">
        <v>10020</v>
      </c>
      <c r="H78" s="23">
        <f t="shared" si="14"/>
        <v>6.77</v>
      </c>
      <c r="I78" s="23">
        <f t="shared" si="15"/>
        <v>25.43</v>
      </c>
      <c r="J78" s="24">
        <v>0.13</v>
      </c>
      <c r="K78" s="23">
        <f t="shared" si="16"/>
        <v>0.26</v>
      </c>
      <c r="L78" s="25">
        <v>0.08</v>
      </c>
      <c r="M78" s="23">
        <f t="shared" si="17"/>
        <v>1.49</v>
      </c>
      <c r="N78" s="24"/>
      <c r="O78" s="72">
        <f t="shared" si="20"/>
        <v>0</v>
      </c>
      <c r="P78" s="23">
        <f t="shared" si="18"/>
        <v>2.8</v>
      </c>
      <c r="Q78" s="26">
        <f t="shared" si="19"/>
        <v>29.98</v>
      </c>
      <c r="R78" s="48"/>
    </row>
    <row r="79" spans="1:18" s="1" customFormat="1" ht="14.25" customHeight="1">
      <c r="A79" s="27" t="s">
        <v>94</v>
      </c>
      <c r="B79" s="70"/>
      <c r="C79" s="23">
        <v>1557.9</v>
      </c>
      <c r="D79" s="19">
        <v>90</v>
      </c>
      <c r="E79" s="20">
        <f t="shared" si="7"/>
        <v>1.5</v>
      </c>
      <c r="F79" s="21">
        <f t="shared" si="3"/>
        <v>13.99</v>
      </c>
      <c r="G79" s="71">
        <v>10020</v>
      </c>
      <c r="H79" s="23">
        <f t="shared" si="14"/>
        <v>5.08</v>
      </c>
      <c r="I79" s="23">
        <f t="shared" si="15"/>
        <v>19.07</v>
      </c>
      <c r="J79" s="24">
        <v>0.13</v>
      </c>
      <c r="K79" s="23">
        <f t="shared" si="16"/>
        <v>0.2</v>
      </c>
      <c r="L79" s="25">
        <v>0.08</v>
      </c>
      <c r="M79" s="23">
        <f t="shared" si="17"/>
        <v>1.12</v>
      </c>
      <c r="N79" s="24"/>
      <c r="O79" s="72">
        <f t="shared" si="20"/>
        <v>0</v>
      </c>
      <c r="P79" s="23">
        <f t="shared" si="18"/>
        <v>2.1</v>
      </c>
      <c r="Q79" s="26">
        <f t="shared" si="19"/>
        <v>22.490000000000002</v>
      </c>
      <c r="R79" s="48"/>
    </row>
    <row r="80" spans="1:18" s="1" customFormat="1" ht="15" customHeight="1">
      <c r="A80" s="27" t="s">
        <v>95</v>
      </c>
      <c r="B80" s="70"/>
      <c r="C80" s="23">
        <v>1557.9</v>
      </c>
      <c r="D80" s="19">
        <v>40</v>
      </c>
      <c r="E80" s="20">
        <f t="shared" si="7"/>
        <v>0.667</v>
      </c>
      <c r="F80" s="21">
        <f t="shared" si="3"/>
        <v>6.22</v>
      </c>
      <c r="G80" s="71">
        <v>10020</v>
      </c>
      <c r="H80" s="23">
        <f t="shared" si="14"/>
        <v>2.26</v>
      </c>
      <c r="I80" s="23">
        <f t="shared" si="15"/>
        <v>8.48</v>
      </c>
      <c r="J80" s="24">
        <v>0.13</v>
      </c>
      <c r="K80" s="23">
        <f t="shared" si="16"/>
        <v>0.09</v>
      </c>
      <c r="L80" s="25">
        <v>0.08</v>
      </c>
      <c r="M80" s="23">
        <f t="shared" si="17"/>
        <v>0.5</v>
      </c>
      <c r="N80" s="24"/>
      <c r="O80" s="72">
        <f t="shared" si="20"/>
        <v>0</v>
      </c>
      <c r="P80" s="23">
        <f t="shared" si="18"/>
        <v>0.93</v>
      </c>
      <c r="Q80" s="26">
        <f t="shared" si="19"/>
        <v>10</v>
      </c>
      <c r="R80" s="48"/>
    </row>
    <row r="81" spans="1:18" s="1" customFormat="1" ht="13.5" customHeight="1">
      <c r="A81" s="27" t="s">
        <v>96</v>
      </c>
      <c r="B81" s="73" t="s">
        <v>89</v>
      </c>
      <c r="C81" s="23">
        <v>1557.9</v>
      </c>
      <c r="D81" s="19">
        <v>40</v>
      </c>
      <c r="E81" s="20">
        <f t="shared" si="7"/>
        <v>0.667</v>
      </c>
      <c r="F81" s="21">
        <f t="shared" si="3"/>
        <v>6.22</v>
      </c>
      <c r="G81" s="71">
        <v>10020</v>
      </c>
      <c r="H81" s="23">
        <f t="shared" si="14"/>
        <v>2.26</v>
      </c>
      <c r="I81" s="23">
        <f t="shared" si="15"/>
        <v>8.48</v>
      </c>
      <c r="J81" s="24">
        <v>0.13</v>
      </c>
      <c r="K81" s="23">
        <f t="shared" si="16"/>
        <v>0.09</v>
      </c>
      <c r="L81" s="25">
        <v>0.08</v>
      </c>
      <c r="M81" s="23">
        <f t="shared" si="17"/>
        <v>0.5</v>
      </c>
      <c r="N81" s="24"/>
      <c r="O81" s="72">
        <f t="shared" si="20"/>
        <v>0</v>
      </c>
      <c r="P81" s="23">
        <f t="shared" si="18"/>
        <v>0.93</v>
      </c>
      <c r="Q81" s="26">
        <f t="shared" si="19"/>
        <v>10</v>
      </c>
      <c r="R81" s="48"/>
    </row>
    <row r="82" spans="1:18" s="1" customFormat="1" ht="17.25" customHeight="1">
      <c r="A82" s="27" t="s">
        <v>97</v>
      </c>
      <c r="B82" s="73"/>
      <c r="C82" s="23">
        <v>1557.9</v>
      </c>
      <c r="D82" s="19">
        <v>30</v>
      </c>
      <c r="E82" s="20">
        <f t="shared" si="7"/>
        <v>0.5</v>
      </c>
      <c r="F82" s="21">
        <f t="shared" si="3"/>
        <v>4.66</v>
      </c>
      <c r="G82" s="71">
        <v>10020</v>
      </c>
      <c r="H82" s="23">
        <f t="shared" si="14"/>
        <v>1.69</v>
      </c>
      <c r="I82" s="23">
        <f t="shared" si="15"/>
        <v>6.35</v>
      </c>
      <c r="J82" s="24">
        <v>0.13</v>
      </c>
      <c r="K82" s="23">
        <f t="shared" si="16"/>
        <v>0.07</v>
      </c>
      <c r="L82" s="25">
        <v>0.08</v>
      </c>
      <c r="M82" s="23">
        <f t="shared" si="17"/>
        <v>0.37</v>
      </c>
      <c r="N82" s="24"/>
      <c r="O82" s="72">
        <f t="shared" si="20"/>
        <v>0</v>
      </c>
      <c r="P82" s="23">
        <f t="shared" si="18"/>
        <v>0.7</v>
      </c>
      <c r="Q82" s="26">
        <f t="shared" si="19"/>
        <v>7.49</v>
      </c>
      <c r="R82" s="48"/>
    </row>
    <row r="83" spans="1:18" s="1" customFormat="1" ht="18" customHeight="1">
      <c r="A83" s="27" t="s">
        <v>98</v>
      </c>
      <c r="B83" s="73"/>
      <c r="C83" s="23">
        <v>1557.9</v>
      </c>
      <c r="D83" s="19">
        <v>30</v>
      </c>
      <c r="E83" s="20">
        <f t="shared" si="7"/>
        <v>0.5</v>
      </c>
      <c r="F83" s="21">
        <f t="shared" si="3"/>
        <v>4.66</v>
      </c>
      <c r="G83" s="71">
        <v>10020</v>
      </c>
      <c r="H83" s="23">
        <f t="shared" si="14"/>
        <v>1.69</v>
      </c>
      <c r="I83" s="23">
        <f t="shared" si="15"/>
        <v>6.35</v>
      </c>
      <c r="J83" s="24">
        <v>0.13</v>
      </c>
      <c r="K83" s="23">
        <f t="shared" si="16"/>
        <v>0.07</v>
      </c>
      <c r="L83" s="25">
        <v>0.08</v>
      </c>
      <c r="M83" s="23">
        <f t="shared" si="17"/>
        <v>0.37</v>
      </c>
      <c r="N83" s="24"/>
      <c r="O83" s="72">
        <f t="shared" si="20"/>
        <v>0</v>
      </c>
      <c r="P83" s="23">
        <f t="shared" si="18"/>
        <v>0.7</v>
      </c>
      <c r="Q83" s="26">
        <f t="shared" si="19"/>
        <v>7.49</v>
      </c>
      <c r="R83" s="48"/>
    </row>
    <row r="84" spans="1:18" s="1" customFormat="1" ht="18" customHeight="1">
      <c r="A84" s="27" t="s">
        <v>99</v>
      </c>
      <c r="B84" s="73"/>
      <c r="C84" s="23">
        <v>1557.9</v>
      </c>
      <c r="D84" s="19">
        <v>20</v>
      </c>
      <c r="E84" s="20">
        <f t="shared" si="7"/>
        <v>0.333</v>
      </c>
      <c r="F84" s="21">
        <f t="shared" si="3"/>
        <v>3.11</v>
      </c>
      <c r="G84" s="71">
        <v>10020</v>
      </c>
      <c r="H84" s="23">
        <f t="shared" si="14"/>
        <v>1.13</v>
      </c>
      <c r="I84" s="23">
        <f t="shared" si="8"/>
        <v>4.24</v>
      </c>
      <c r="J84" s="24">
        <v>0.13</v>
      </c>
      <c r="K84" s="23">
        <f t="shared" si="4"/>
        <v>0.04</v>
      </c>
      <c r="L84" s="25">
        <v>0.08</v>
      </c>
      <c r="M84" s="23">
        <f t="shared" si="2"/>
        <v>0.25</v>
      </c>
      <c r="N84" s="24"/>
      <c r="O84" s="72">
        <f t="shared" si="20"/>
        <v>0</v>
      </c>
      <c r="P84" s="23">
        <f aca="true" t="shared" si="21" ref="P84:P134">F84*15%</f>
        <v>0.47</v>
      </c>
      <c r="Q84" s="26">
        <f t="shared" si="19"/>
        <v>5</v>
      </c>
      <c r="R84" s="48"/>
    </row>
    <row r="85" spans="1:18" s="1" customFormat="1" ht="18.75" customHeight="1">
      <c r="A85" s="27" t="s">
        <v>100</v>
      </c>
      <c r="B85" s="73"/>
      <c r="C85" s="23">
        <v>1557.9</v>
      </c>
      <c r="D85" s="19">
        <v>60</v>
      </c>
      <c r="E85" s="20">
        <f t="shared" si="7"/>
        <v>1</v>
      </c>
      <c r="F85" s="21">
        <f t="shared" si="3"/>
        <v>9.33</v>
      </c>
      <c r="G85" s="71">
        <v>10020</v>
      </c>
      <c r="H85" s="23">
        <f t="shared" si="14"/>
        <v>3.39</v>
      </c>
      <c r="I85" s="23">
        <f t="shared" si="8"/>
        <v>12.72</v>
      </c>
      <c r="J85" s="24">
        <v>0.13</v>
      </c>
      <c r="K85" s="23">
        <f t="shared" si="4"/>
        <v>0.13</v>
      </c>
      <c r="L85" s="25">
        <v>0.08</v>
      </c>
      <c r="M85" s="23">
        <f t="shared" si="2"/>
        <v>0.75</v>
      </c>
      <c r="N85" s="24"/>
      <c r="O85" s="72">
        <f t="shared" si="20"/>
        <v>0</v>
      </c>
      <c r="P85" s="23">
        <f t="shared" si="21"/>
        <v>1.4</v>
      </c>
      <c r="Q85" s="26">
        <f t="shared" si="19"/>
        <v>15.000000000000002</v>
      </c>
      <c r="R85" s="48"/>
    </row>
    <row r="86" spans="1:18" s="1" customFormat="1" ht="17.25" customHeight="1">
      <c r="A86" s="27" t="s">
        <v>101</v>
      </c>
      <c r="B86" s="73"/>
      <c r="C86" s="23">
        <v>1557.9</v>
      </c>
      <c r="D86" s="19">
        <v>30</v>
      </c>
      <c r="E86" s="20">
        <f t="shared" si="7"/>
        <v>0.5</v>
      </c>
      <c r="F86" s="21">
        <f t="shared" si="3"/>
        <v>4.66</v>
      </c>
      <c r="G86" s="71">
        <v>10020</v>
      </c>
      <c r="H86" s="23">
        <f t="shared" si="14"/>
        <v>1.69</v>
      </c>
      <c r="I86" s="23">
        <f t="shared" si="8"/>
        <v>6.35</v>
      </c>
      <c r="J86" s="24">
        <v>0.13</v>
      </c>
      <c r="K86" s="23">
        <f t="shared" si="4"/>
        <v>0.07</v>
      </c>
      <c r="L86" s="25">
        <v>0.08</v>
      </c>
      <c r="M86" s="23">
        <f t="shared" si="2"/>
        <v>0.37</v>
      </c>
      <c r="N86" s="24"/>
      <c r="O86" s="72">
        <f t="shared" si="20"/>
        <v>0</v>
      </c>
      <c r="P86" s="23">
        <f t="shared" si="21"/>
        <v>0.7</v>
      </c>
      <c r="Q86" s="26">
        <f t="shared" si="19"/>
        <v>7.49</v>
      </c>
      <c r="R86" s="48"/>
    </row>
    <row r="87" spans="1:18" s="1" customFormat="1" ht="18.75" customHeight="1">
      <c r="A87" s="64" t="s">
        <v>102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25"/>
      <c r="M87" s="74"/>
      <c r="N87" s="74"/>
      <c r="O87" s="72">
        <f>SUM(E87*N87)</f>
        <v>0</v>
      </c>
      <c r="P87" s="74"/>
      <c r="Q87" s="75"/>
      <c r="R87" s="48"/>
    </row>
    <row r="88" spans="1:18" s="1" customFormat="1" ht="20.25" customHeight="1">
      <c r="A88" s="76" t="s">
        <v>103</v>
      </c>
      <c r="B88" s="77" t="s">
        <v>89</v>
      </c>
      <c r="C88" s="23">
        <v>1413</v>
      </c>
      <c r="D88" s="19">
        <v>60</v>
      </c>
      <c r="E88" s="20">
        <f t="shared" si="7"/>
        <v>1</v>
      </c>
      <c r="F88" s="21">
        <f t="shared" si="3"/>
        <v>8.46</v>
      </c>
      <c r="G88" s="71">
        <v>10020</v>
      </c>
      <c r="H88" s="23">
        <f aca="true" t="shared" si="22" ref="H88:H95">F88*36.3%</f>
        <v>3.07</v>
      </c>
      <c r="I88" s="23">
        <f t="shared" si="8"/>
        <v>11.530000000000001</v>
      </c>
      <c r="J88" s="24">
        <v>0.09</v>
      </c>
      <c r="K88" s="23">
        <f t="shared" si="4"/>
        <v>0.09</v>
      </c>
      <c r="L88" s="25">
        <v>0.08</v>
      </c>
      <c r="M88" s="23">
        <f t="shared" si="2"/>
        <v>0.68</v>
      </c>
      <c r="N88" s="24"/>
      <c r="O88" s="72">
        <f t="shared" si="20"/>
        <v>0</v>
      </c>
      <c r="P88" s="23">
        <f t="shared" si="21"/>
        <v>1.27</v>
      </c>
      <c r="Q88" s="26">
        <f aca="true" t="shared" si="23" ref="Q88:Q95">P88+O88+I88+K88+M88</f>
        <v>13.57</v>
      </c>
      <c r="R88" s="48"/>
    </row>
    <row r="89" spans="1:18" s="1" customFormat="1" ht="15" customHeight="1">
      <c r="A89" s="76" t="s">
        <v>104</v>
      </c>
      <c r="B89" s="77"/>
      <c r="C89" s="23">
        <v>1413</v>
      </c>
      <c r="D89" s="19">
        <v>60</v>
      </c>
      <c r="E89" s="20">
        <f t="shared" si="7"/>
        <v>1</v>
      </c>
      <c r="F89" s="21">
        <f t="shared" si="3"/>
        <v>8.46</v>
      </c>
      <c r="G89" s="71">
        <v>10020</v>
      </c>
      <c r="H89" s="23">
        <f t="shared" si="22"/>
        <v>3.07</v>
      </c>
      <c r="I89" s="23">
        <f t="shared" si="8"/>
        <v>11.530000000000001</v>
      </c>
      <c r="J89" s="24">
        <v>0.09</v>
      </c>
      <c r="K89" s="23">
        <f t="shared" si="4"/>
        <v>0.09</v>
      </c>
      <c r="L89" s="25">
        <v>0.08</v>
      </c>
      <c r="M89" s="23">
        <f t="shared" si="2"/>
        <v>0.68</v>
      </c>
      <c r="N89" s="24"/>
      <c r="O89" s="72">
        <f t="shared" si="20"/>
        <v>0</v>
      </c>
      <c r="P89" s="23">
        <f t="shared" si="21"/>
        <v>1.27</v>
      </c>
      <c r="Q89" s="26">
        <f t="shared" si="23"/>
        <v>13.57</v>
      </c>
      <c r="R89" s="48"/>
    </row>
    <row r="90" spans="1:18" s="1" customFormat="1" ht="15" customHeight="1">
      <c r="A90" s="76" t="s">
        <v>105</v>
      </c>
      <c r="B90" s="77"/>
      <c r="C90" s="23">
        <v>1413</v>
      </c>
      <c r="D90" s="19">
        <v>60</v>
      </c>
      <c r="E90" s="20">
        <f t="shared" si="7"/>
        <v>1</v>
      </c>
      <c r="F90" s="21">
        <f t="shared" si="3"/>
        <v>8.46</v>
      </c>
      <c r="G90" s="71">
        <v>10020</v>
      </c>
      <c r="H90" s="23">
        <f t="shared" si="22"/>
        <v>3.07</v>
      </c>
      <c r="I90" s="23">
        <f t="shared" si="8"/>
        <v>11.530000000000001</v>
      </c>
      <c r="J90" s="24">
        <v>0.09</v>
      </c>
      <c r="K90" s="23">
        <f t="shared" si="4"/>
        <v>0.09</v>
      </c>
      <c r="L90" s="25">
        <v>0.08</v>
      </c>
      <c r="M90" s="23">
        <f t="shared" si="2"/>
        <v>0.68</v>
      </c>
      <c r="N90" s="24"/>
      <c r="O90" s="72">
        <f t="shared" si="20"/>
        <v>0</v>
      </c>
      <c r="P90" s="23">
        <f t="shared" si="21"/>
        <v>1.27</v>
      </c>
      <c r="Q90" s="26">
        <f t="shared" si="23"/>
        <v>13.57</v>
      </c>
      <c r="R90" s="48"/>
    </row>
    <row r="91" spans="1:18" s="1" customFormat="1" ht="15" customHeight="1">
      <c r="A91" s="76" t="s">
        <v>106</v>
      </c>
      <c r="B91" s="77"/>
      <c r="C91" s="23">
        <v>1413</v>
      </c>
      <c r="D91" s="19">
        <v>45</v>
      </c>
      <c r="E91" s="20">
        <f t="shared" si="7"/>
        <v>0.75</v>
      </c>
      <c r="F91" s="21">
        <f t="shared" si="3"/>
        <v>6.35</v>
      </c>
      <c r="G91" s="71">
        <v>10020</v>
      </c>
      <c r="H91" s="23">
        <f t="shared" si="22"/>
        <v>2.31</v>
      </c>
      <c r="I91" s="23">
        <f t="shared" si="8"/>
        <v>8.66</v>
      </c>
      <c r="J91" s="24">
        <v>0.09</v>
      </c>
      <c r="K91" s="23">
        <f t="shared" si="4"/>
        <v>0.07</v>
      </c>
      <c r="L91" s="25">
        <v>0.08</v>
      </c>
      <c r="M91" s="23">
        <f t="shared" si="2"/>
        <v>0.51</v>
      </c>
      <c r="N91" s="24">
        <v>0.01</v>
      </c>
      <c r="O91" s="72">
        <f t="shared" si="20"/>
        <v>0.01</v>
      </c>
      <c r="P91" s="23">
        <f t="shared" si="21"/>
        <v>0.95</v>
      </c>
      <c r="Q91" s="26">
        <f t="shared" si="23"/>
        <v>10.200000000000001</v>
      </c>
      <c r="R91" s="48"/>
    </row>
    <row r="92" spans="1:18" s="1" customFormat="1" ht="15" customHeight="1">
      <c r="A92" s="76" t="s">
        <v>107</v>
      </c>
      <c r="B92" s="77"/>
      <c r="C92" s="23">
        <v>1413</v>
      </c>
      <c r="D92" s="19">
        <v>120</v>
      </c>
      <c r="E92" s="20">
        <f t="shared" si="7"/>
        <v>2</v>
      </c>
      <c r="F92" s="21">
        <f aca="true" t="shared" si="24" ref="F92:F100">C92/G92*D92</f>
        <v>16.92</v>
      </c>
      <c r="G92" s="71">
        <v>10020</v>
      </c>
      <c r="H92" s="23">
        <f t="shared" si="22"/>
        <v>6.14</v>
      </c>
      <c r="I92" s="23">
        <f aca="true" t="shared" si="25" ref="I92:I100">H92+F92</f>
        <v>23.060000000000002</v>
      </c>
      <c r="J92" s="24">
        <v>0.09</v>
      </c>
      <c r="K92" s="23">
        <f aca="true" t="shared" si="26" ref="K92:K100">SUM(E92*J92)</f>
        <v>0.18</v>
      </c>
      <c r="L92" s="25">
        <v>0.08</v>
      </c>
      <c r="M92" s="23">
        <f aca="true" t="shared" si="27" ref="M92:M100">SUM(F92*L92)</f>
        <v>1.35</v>
      </c>
      <c r="N92" s="24">
        <v>0.01</v>
      </c>
      <c r="O92" s="72">
        <f t="shared" si="20"/>
        <v>0.02</v>
      </c>
      <c r="P92" s="23">
        <f aca="true" t="shared" si="28" ref="P92:P100">F92*15%</f>
        <v>2.54</v>
      </c>
      <c r="Q92" s="26">
        <f t="shared" si="23"/>
        <v>27.150000000000002</v>
      </c>
      <c r="R92" s="48"/>
    </row>
    <row r="93" spans="1:18" s="1" customFormat="1" ht="15" customHeight="1">
      <c r="A93" s="76" t="s">
        <v>108</v>
      </c>
      <c r="B93" s="77"/>
      <c r="C93" s="23">
        <v>1413</v>
      </c>
      <c r="D93" s="19">
        <v>60</v>
      </c>
      <c r="E93" s="20">
        <f t="shared" si="7"/>
        <v>1</v>
      </c>
      <c r="F93" s="21">
        <f t="shared" si="24"/>
        <v>8.46</v>
      </c>
      <c r="G93" s="71">
        <v>10020</v>
      </c>
      <c r="H93" s="23">
        <f t="shared" si="22"/>
        <v>3.07</v>
      </c>
      <c r="I93" s="23">
        <f t="shared" si="25"/>
        <v>11.530000000000001</v>
      </c>
      <c r="J93" s="24">
        <v>0.09</v>
      </c>
      <c r="K93" s="23">
        <f t="shared" si="26"/>
        <v>0.09</v>
      </c>
      <c r="L93" s="25">
        <v>0.08</v>
      </c>
      <c r="M93" s="23">
        <f t="shared" si="27"/>
        <v>0.68</v>
      </c>
      <c r="N93" s="24"/>
      <c r="O93" s="72">
        <f t="shared" si="20"/>
        <v>0</v>
      </c>
      <c r="P93" s="23">
        <f t="shared" si="28"/>
        <v>1.27</v>
      </c>
      <c r="Q93" s="26">
        <f t="shared" si="23"/>
        <v>13.57</v>
      </c>
      <c r="R93" s="48"/>
    </row>
    <row r="94" spans="1:18" s="1" customFormat="1" ht="15" customHeight="1">
      <c r="A94" s="76" t="s">
        <v>109</v>
      </c>
      <c r="B94" s="77"/>
      <c r="C94" s="23">
        <v>1413</v>
      </c>
      <c r="D94" s="19">
        <v>60</v>
      </c>
      <c r="E94" s="20">
        <f t="shared" si="7"/>
        <v>1</v>
      </c>
      <c r="F94" s="21">
        <f t="shared" si="24"/>
        <v>8.46</v>
      </c>
      <c r="G94" s="71">
        <v>10020</v>
      </c>
      <c r="H94" s="23">
        <f t="shared" si="22"/>
        <v>3.07</v>
      </c>
      <c r="I94" s="23">
        <f t="shared" si="25"/>
        <v>11.530000000000001</v>
      </c>
      <c r="J94" s="24">
        <v>0.09</v>
      </c>
      <c r="K94" s="23">
        <f t="shared" si="26"/>
        <v>0.09</v>
      </c>
      <c r="L94" s="25">
        <v>0.08</v>
      </c>
      <c r="M94" s="23">
        <f t="shared" si="27"/>
        <v>0.68</v>
      </c>
      <c r="N94" s="24"/>
      <c r="O94" s="72">
        <f t="shared" si="20"/>
        <v>0</v>
      </c>
      <c r="P94" s="23">
        <f t="shared" si="28"/>
        <v>1.27</v>
      </c>
      <c r="Q94" s="26">
        <f t="shared" si="23"/>
        <v>13.57</v>
      </c>
      <c r="R94" s="48"/>
    </row>
    <row r="95" spans="1:18" s="1" customFormat="1" ht="18" customHeight="1">
      <c r="A95" s="76" t="s">
        <v>110</v>
      </c>
      <c r="B95" s="77"/>
      <c r="C95" s="23">
        <v>1413</v>
      </c>
      <c r="D95" s="19">
        <v>60</v>
      </c>
      <c r="E95" s="20">
        <f t="shared" si="7"/>
        <v>1</v>
      </c>
      <c r="F95" s="21">
        <f t="shared" si="24"/>
        <v>8.46</v>
      </c>
      <c r="G95" s="71">
        <v>10020</v>
      </c>
      <c r="H95" s="23">
        <f t="shared" si="22"/>
        <v>3.07</v>
      </c>
      <c r="I95" s="23">
        <f t="shared" si="25"/>
        <v>11.530000000000001</v>
      </c>
      <c r="J95" s="24">
        <v>0.09</v>
      </c>
      <c r="K95" s="23">
        <f t="shared" si="26"/>
        <v>0.09</v>
      </c>
      <c r="L95" s="25">
        <v>0.08</v>
      </c>
      <c r="M95" s="23">
        <f t="shared" si="27"/>
        <v>0.68</v>
      </c>
      <c r="N95" s="24"/>
      <c r="O95" s="72">
        <f t="shared" si="20"/>
        <v>0</v>
      </c>
      <c r="P95" s="23">
        <f t="shared" si="28"/>
        <v>1.27</v>
      </c>
      <c r="Q95" s="26">
        <f t="shared" si="23"/>
        <v>13.57</v>
      </c>
      <c r="R95" s="48"/>
    </row>
    <row r="96" spans="1:18" s="1" customFormat="1" ht="15" customHeight="1">
      <c r="A96" s="64" t="s">
        <v>111</v>
      </c>
      <c r="B96" s="7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9"/>
      <c r="R96" s="48"/>
    </row>
    <row r="97" spans="1:18" s="1" customFormat="1" ht="15.75" customHeight="1">
      <c r="A97" s="79" t="s">
        <v>112</v>
      </c>
      <c r="B97" s="80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2"/>
      <c r="R97" s="48"/>
    </row>
    <row r="98" spans="1:18" s="1" customFormat="1" ht="16.5" customHeight="1">
      <c r="A98" s="83" t="s">
        <v>113</v>
      </c>
      <c r="B98" s="84" t="s">
        <v>89</v>
      </c>
      <c r="C98" s="24">
        <v>1548.39</v>
      </c>
      <c r="D98" s="85">
        <v>35</v>
      </c>
      <c r="E98" s="86">
        <f t="shared" si="7"/>
        <v>0.583</v>
      </c>
      <c r="F98" s="87">
        <f t="shared" si="24"/>
        <v>5.41</v>
      </c>
      <c r="G98" s="88">
        <v>10020</v>
      </c>
      <c r="H98" s="24">
        <f aca="true" t="shared" si="29" ref="H98:H109">F98*36.3%</f>
        <v>1.96</v>
      </c>
      <c r="I98" s="24">
        <f t="shared" si="25"/>
        <v>7.37</v>
      </c>
      <c r="J98" s="24">
        <v>0.18</v>
      </c>
      <c r="K98" s="24">
        <f t="shared" si="26"/>
        <v>0.1</v>
      </c>
      <c r="L98" s="25">
        <v>0.08</v>
      </c>
      <c r="M98" s="24">
        <f t="shared" si="27"/>
        <v>0.43</v>
      </c>
      <c r="N98" s="24">
        <v>1.69</v>
      </c>
      <c r="O98" s="72">
        <f t="shared" si="20"/>
        <v>0.99</v>
      </c>
      <c r="P98" s="24">
        <f t="shared" si="28"/>
        <v>0.81</v>
      </c>
      <c r="Q98" s="89">
        <f aca="true" t="shared" si="30" ref="Q98:Q134">P98+O98+I98+K98+M98</f>
        <v>9.7</v>
      </c>
      <c r="R98" s="48"/>
    </row>
    <row r="99" spans="1:18" s="1" customFormat="1" ht="28.5" customHeight="1">
      <c r="A99" s="83" t="s">
        <v>114</v>
      </c>
      <c r="B99" s="84"/>
      <c r="C99" s="24">
        <v>1548.39</v>
      </c>
      <c r="D99" s="85">
        <v>40</v>
      </c>
      <c r="E99" s="86">
        <f t="shared" si="7"/>
        <v>0.667</v>
      </c>
      <c r="F99" s="87">
        <f t="shared" si="24"/>
        <v>6.18</v>
      </c>
      <c r="G99" s="88">
        <v>10020</v>
      </c>
      <c r="H99" s="24">
        <f t="shared" si="29"/>
        <v>2.24</v>
      </c>
      <c r="I99" s="24">
        <f t="shared" si="25"/>
        <v>8.42</v>
      </c>
      <c r="J99" s="24">
        <v>0.18</v>
      </c>
      <c r="K99" s="24">
        <f t="shared" si="26"/>
        <v>0.12</v>
      </c>
      <c r="L99" s="25">
        <v>0.08</v>
      </c>
      <c r="M99" s="24">
        <f t="shared" si="27"/>
        <v>0.49</v>
      </c>
      <c r="N99" s="24">
        <v>1.69</v>
      </c>
      <c r="O99" s="72">
        <f t="shared" si="20"/>
        <v>1.13</v>
      </c>
      <c r="P99" s="24">
        <f t="shared" si="28"/>
        <v>0.93</v>
      </c>
      <c r="Q99" s="89">
        <f t="shared" si="30"/>
        <v>11.09</v>
      </c>
      <c r="R99" s="48"/>
    </row>
    <row r="100" spans="1:18" s="1" customFormat="1" ht="17.25" customHeight="1">
      <c r="A100" s="83" t="s">
        <v>115</v>
      </c>
      <c r="B100" s="84"/>
      <c r="C100" s="24">
        <v>1548.39</v>
      </c>
      <c r="D100" s="85">
        <v>60</v>
      </c>
      <c r="E100" s="86">
        <f t="shared" si="7"/>
        <v>1</v>
      </c>
      <c r="F100" s="87">
        <f t="shared" si="24"/>
        <v>9.27</v>
      </c>
      <c r="G100" s="88">
        <v>10020</v>
      </c>
      <c r="H100" s="24">
        <f t="shared" si="29"/>
        <v>3.37</v>
      </c>
      <c r="I100" s="24">
        <f t="shared" si="25"/>
        <v>12.64</v>
      </c>
      <c r="J100" s="24">
        <v>0.18</v>
      </c>
      <c r="K100" s="24">
        <f t="shared" si="26"/>
        <v>0.18</v>
      </c>
      <c r="L100" s="25">
        <v>0.08</v>
      </c>
      <c r="M100" s="24">
        <f t="shared" si="27"/>
        <v>0.74</v>
      </c>
      <c r="N100" s="24">
        <v>1.69</v>
      </c>
      <c r="O100" s="72">
        <f t="shared" si="20"/>
        <v>1.69</v>
      </c>
      <c r="P100" s="24">
        <f t="shared" si="28"/>
        <v>1.39</v>
      </c>
      <c r="Q100" s="89">
        <f t="shared" si="30"/>
        <v>16.64</v>
      </c>
      <c r="R100" s="48"/>
    </row>
    <row r="101" spans="1:18" s="1" customFormat="1" ht="27" customHeight="1">
      <c r="A101" s="83" t="s">
        <v>116</v>
      </c>
      <c r="B101" s="84"/>
      <c r="C101" s="24">
        <v>1548.39</v>
      </c>
      <c r="D101" s="85">
        <v>50</v>
      </c>
      <c r="E101" s="86">
        <f t="shared" si="7"/>
        <v>0.833</v>
      </c>
      <c r="F101" s="87">
        <f t="shared" si="3"/>
        <v>7.73</v>
      </c>
      <c r="G101" s="88">
        <v>10020</v>
      </c>
      <c r="H101" s="24">
        <f t="shared" si="29"/>
        <v>2.81</v>
      </c>
      <c r="I101" s="24">
        <f t="shared" si="8"/>
        <v>10.540000000000001</v>
      </c>
      <c r="J101" s="24">
        <v>0.18</v>
      </c>
      <c r="K101" s="24">
        <f t="shared" si="4"/>
        <v>0.15</v>
      </c>
      <c r="L101" s="25">
        <v>0.08</v>
      </c>
      <c r="M101" s="24">
        <f t="shared" si="2"/>
        <v>0.62</v>
      </c>
      <c r="N101" s="24">
        <v>1.69</v>
      </c>
      <c r="O101" s="72">
        <f t="shared" si="20"/>
        <v>1.41</v>
      </c>
      <c r="P101" s="24">
        <f t="shared" si="21"/>
        <v>1.16</v>
      </c>
      <c r="Q101" s="89">
        <f t="shared" si="30"/>
        <v>13.88</v>
      </c>
      <c r="R101" s="48"/>
    </row>
    <row r="102" spans="1:18" s="1" customFormat="1" ht="18.75" customHeight="1">
      <c r="A102" s="90" t="s">
        <v>117</v>
      </c>
      <c r="B102" s="84"/>
      <c r="C102" s="24"/>
      <c r="D102" s="19"/>
      <c r="E102" s="20"/>
      <c r="F102" s="21"/>
      <c r="G102" s="88"/>
      <c r="H102" s="24"/>
      <c r="I102" s="23"/>
      <c r="J102" s="24"/>
      <c r="K102" s="23"/>
      <c r="L102" s="25"/>
      <c r="M102" s="23"/>
      <c r="N102" s="24"/>
      <c r="O102" s="72"/>
      <c r="P102" s="23"/>
      <c r="Q102" s="89"/>
      <c r="R102" s="48"/>
    </row>
    <row r="103" spans="1:18" s="1" customFormat="1" ht="31.5" customHeight="1">
      <c r="A103" s="27" t="s">
        <v>118</v>
      </c>
      <c r="B103" s="84"/>
      <c r="C103" s="24">
        <v>1548.39</v>
      </c>
      <c r="D103" s="19">
        <v>90</v>
      </c>
      <c r="E103" s="20">
        <f t="shared" si="7"/>
        <v>1.5</v>
      </c>
      <c r="F103" s="21">
        <f t="shared" si="3"/>
        <v>13.91</v>
      </c>
      <c r="G103" s="88">
        <v>10020</v>
      </c>
      <c r="H103" s="24">
        <f t="shared" si="29"/>
        <v>5.05</v>
      </c>
      <c r="I103" s="23">
        <f t="shared" si="8"/>
        <v>18.96</v>
      </c>
      <c r="J103" s="24">
        <v>0.18</v>
      </c>
      <c r="K103" s="23">
        <f t="shared" si="4"/>
        <v>0.27</v>
      </c>
      <c r="L103" s="25">
        <v>0.08</v>
      </c>
      <c r="M103" s="23">
        <f t="shared" si="2"/>
        <v>1.11</v>
      </c>
      <c r="N103" s="24">
        <v>1.69</v>
      </c>
      <c r="O103" s="72">
        <f t="shared" si="20"/>
        <v>2.54</v>
      </c>
      <c r="P103" s="23">
        <f t="shared" si="21"/>
        <v>2.09</v>
      </c>
      <c r="Q103" s="89">
        <f t="shared" si="30"/>
        <v>24.97</v>
      </c>
      <c r="R103" s="48"/>
    </row>
    <row r="104" spans="1:18" s="1" customFormat="1" ht="18.75" customHeight="1">
      <c r="A104" s="90" t="s">
        <v>119</v>
      </c>
      <c r="B104" s="84"/>
      <c r="C104" s="24"/>
      <c r="D104" s="19"/>
      <c r="E104" s="20"/>
      <c r="F104" s="21"/>
      <c r="G104" s="88"/>
      <c r="H104" s="24"/>
      <c r="I104" s="23"/>
      <c r="J104" s="24"/>
      <c r="K104" s="23"/>
      <c r="L104" s="25"/>
      <c r="M104" s="23"/>
      <c r="N104" s="24"/>
      <c r="O104" s="72"/>
      <c r="P104" s="23"/>
      <c r="Q104" s="89"/>
      <c r="R104" s="48"/>
    </row>
    <row r="105" spans="1:18" s="1" customFormat="1" ht="20.25" customHeight="1">
      <c r="A105" s="27" t="s">
        <v>120</v>
      </c>
      <c r="B105" s="84"/>
      <c r="C105" s="24">
        <v>1548.39</v>
      </c>
      <c r="D105" s="19">
        <v>45</v>
      </c>
      <c r="E105" s="20">
        <f t="shared" si="7"/>
        <v>0.75</v>
      </c>
      <c r="F105" s="21">
        <f t="shared" si="3"/>
        <v>6.95</v>
      </c>
      <c r="G105" s="88">
        <v>10020</v>
      </c>
      <c r="H105" s="24">
        <f t="shared" si="29"/>
        <v>2.52</v>
      </c>
      <c r="I105" s="23">
        <f t="shared" si="8"/>
        <v>9.47</v>
      </c>
      <c r="J105" s="24">
        <v>0.18</v>
      </c>
      <c r="K105" s="23">
        <f t="shared" si="4"/>
        <v>0.14</v>
      </c>
      <c r="L105" s="25">
        <v>0.08</v>
      </c>
      <c r="M105" s="23">
        <f t="shared" si="2"/>
        <v>0.56</v>
      </c>
      <c r="N105" s="24">
        <v>1.69</v>
      </c>
      <c r="O105" s="72">
        <f t="shared" si="20"/>
        <v>1.27</v>
      </c>
      <c r="P105" s="23">
        <f t="shared" si="21"/>
        <v>1.04</v>
      </c>
      <c r="Q105" s="89">
        <f t="shared" si="30"/>
        <v>12.480000000000002</v>
      </c>
      <c r="R105" s="48"/>
    </row>
    <row r="106" spans="1:18" s="1" customFormat="1" ht="19.5" customHeight="1">
      <c r="A106" s="27" t="s">
        <v>121</v>
      </c>
      <c r="B106" s="84"/>
      <c r="C106" s="24">
        <v>1548.39</v>
      </c>
      <c r="D106" s="19">
        <v>40</v>
      </c>
      <c r="E106" s="20">
        <f t="shared" si="7"/>
        <v>0.667</v>
      </c>
      <c r="F106" s="21">
        <f t="shared" si="3"/>
        <v>6.18</v>
      </c>
      <c r="G106" s="88">
        <v>10020</v>
      </c>
      <c r="H106" s="24">
        <f t="shared" si="29"/>
        <v>2.24</v>
      </c>
      <c r="I106" s="23">
        <f t="shared" si="8"/>
        <v>8.42</v>
      </c>
      <c r="J106" s="24">
        <v>0.18</v>
      </c>
      <c r="K106" s="23">
        <f t="shared" si="4"/>
        <v>0.12</v>
      </c>
      <c r="L106" s="25">
        <v>0.08</v>
      </c>
      <c r="M106" s="23">
        <f t="shared" si="2"/>
        <v>0.49</v>
      </c>
      <c r="N106" s="24">
        <v>1.69</v>
      </c>
      <c r="O106" s="72">
        <f t="shared" si="20"/>
        <v>1.13</v>
      </c>
      <c r="P106" s="23">
        <f t="shared" si="21"/>
        <v>0.93</v>
      </c>
      <c r="Q106" s="89">
        <f t="shared" si="30"/>
        <v>11.09</v>
      </c>
      <c r="R106" s="48"/>
    </row>
    <row r="107" spans="1:18" s="1" customFormat="1" ht="19.5" customHeight="1">
      <c r="A107" s="27" t="s">
        <v>122</v>
      </c>
      <c r="B107" s="84"/>
      <c r="C107" s="24">
        <v>1548.39</v>
      </c>
      <c r="D107" s="19">
        <v>50</v>
      </c>
      <c r="E107" s="20">
        <f t="shared" si="7"/>
        <v>0.833</v>
      </c>
      <c r="F107" s="21">
        <f t="shared" si="3"/>
        <v>7.73</v>
      </c>
      <c r="G107" s="88">
        <v>10020</v>
      </c>
      <c r="H107" s="24">
        <f t="shared" si="29"/>
        <v>2.81</v>
      </c>
      <c r="I107" s="23">
        <f t="shared" si="8"/>
        <v>10.540000000000001</v>
      </c>
      <c r="J107" s="24">
        <v>0.18</v>
      </c>
      <c r="K107" s="23">
        <f t="shared" si="4"/>
        <v>0.15</v>
      </c>
      <c r="L107" s="25">
        <v>0.08</v>
      </c>
      <c r="M107" s="23">
        <f t="shared" si="2"/>
        <v>0.62</v>
      </c>
      <c r="N107" s="24">
        <v>1.69</v>
      </c>
      <c r="O107" s="72">
        <f t="shared" si="20"/>
        <v>1.41</v>
      </c>
      <c r="P107" s="23">
        <f t="shared" si="21"/>
        <v>1.16</v>
      </c>
      <c r="Q107" s="89">
        <f t="shared" si="30"/>
        <v>13.88</v>
      </c>
      <c r="R107" s="48"/>
    </row>
    <row r="108" spans="1:18" s="1" customFormat="1" ht="27" customHeight="1">
      <c r="A108" s="27" t="s">
        <v>123</v>
      </c>
      <c r="B108" s="84"/>
      <c r="C108" s="24">
        <v>1548.39</v>
      </c>
      <c r="D108" s="19">
        <v>45</v>
      </c>
      <c r="E108" s="20">
        <f t="shared" si="7"/>
        <v>0.75</v>
      </c>
      <c r="F108" s="21">
        <f t="shared" si="3"/>
        <v>6.95</v>
      </c>
      <c r="G108" s="88">
        <v>10020</v>
      </c>
      <c r="H108" s="24">
        <f t="shared" si="29"/>
        <v>2.52</v>
      </c>
      <c r="I108" s="23">
        <f t="shared" si="8"/>
        <v>9.47</v>
      </c>
      <c r="J108" s="24">
        <v>0.18</v>
      </c>
      <c r="K108" s="23">
        <f t="shared" si="4"/>
        <v>0.14</v>
      </c>
      <c r="L108" s="25">
        <v>0.08</v>
      </c>
      <c r="M108" s="23">
        <f t="shared" si="2"/>
        <v>0.56</v>
      </c>
      <c r="N108" s="24">
        <v>1.69</v>
      </c>
      <c r="O108" s="72">
        <f t="shared" si="20"/>
        <v>1.27</v>
      </c>
      <c r="P108" s="23">
        <f t="shared" si="21"/>
        <v>1.04</v>
      </c>
      <c r="Q108" s="89">
        <f t="shared" si="30"/>
        <v>12.480000000000002</v>
      </c>
      <c r="R108" s="48"/>
    </row>
    <row r="109" spans="1:18" s="1" customFormat="1" ht="33.75" customHeight="1">
      <c r="A109" s="27" t="s">
        <v>124</v>
      </c>
      <c r="B109" s="91" t="s">
        <v>89</v>
      </c>
      <c r="C109" s="24">
        <v>1548.39</v>
      </c>
      <c r="D109" s="19">
        <v>55</v>
      </c>
      <c r="E109" s="20">
        <f t="shared" si="7"/>
        <v>0.917</v>
      </c>
      <c r="F109" s="21">
        <f t="shared" si="3"/>
        <v>8.5</v>
      </c>
      <c r="G109" s="88">
        <v>10020</v>
      </c>
      <c r="H109" s="24">
        <f t="shared" si="29"/>
        <v>3.09</v>
      </c>
      <c r="I109" s="23">
        <f t="shared" si="8"/>
        <v>11.59</v>
      </c>
      <c r="J109" s="24">
        <v>0.18</v>
      </c>
      <c r="K109" s="23">
        <f t="shared" si="4"/>
        <v>0.17</v>
      </c>
      <c r="L109" s="25">
        <v>0.08</v>
      </c>
      <c r="M109" s="23">
        <f t="shared" si="2"/>
        <v>0.68</v>
      </c>
      <c r="N109" s="24">
        <v>1.69</v>
      </c>
      <c r="O109" s="72">
        <f t="shared" si="20"/>
        <v>1.55</v>
      </c>
      <c r="P109" s="23">
        <f t="shared" si="21"/>
        <v>1.28</v>
      </c>
      <c r="Q109" s="89">
        <f t="shared" si="30"/>
        <v>15.27</v>
      </c>
      <c r="R109" s="48"/>
    </row>
    <row r="110" spans="1:18" s="1" customFormat="1" ht="15" customHeight="1">
      <c r="A110" s="54" t="s">
        <v>125</v>
      </c>
      <c r="B110" s="92"/>
      <c r="C110" s="24"/>
      <c r="D110" s="93"/>
      <c r="E110" s="93"/>
      <c r="F110" s="93"/>
      <c r="G110" s="93"/>
      <c r="H110" s="93"/>
      <c r="I110" s="93"/>
      <c r="J110" s="24"/>
      <c r="K110" s="93"/>
      <c r="L110" s="25"/>
      <c r="M110" s="93"/>
      <c r="N110" s="24"/>
      <c r="O110" s="72"/>
      <c r="P110" s="93"/>
      <c r="Q110" s="94"/>
      <c r="R110" s="48"/>
    </row>
    <row r="111" spans="1:18" s="1" customFormat="1" ht="18" customHeight="1">
      <c r="A111" s="27" t="s">
        <v>126</v>
      </c>
      <c r="B111" s="95" t="s">
        <v>89</v>
      </c>
      <c r="C111" s="24">
        <v>1548.39</v>
      </c>
      <c r="D111" s="19">
        <v>70</v>
      </c>
      <c r="E111" s="20">
        <f t="shared" si="7"/>
        <v>1.167</v>
      </c>
      <c r="F111" s="21">
        <f t="shared" si="3"/>
        <v>10.82</v>
      </c>
      <c r="G111" s="88">
        <v>10020</v>
      </c>
      <c r="H111" s="23">
        <f>F111*36.3%</f>
        <v>3.93</v>
      </c>
      <c r="I111" s="23">
        <f t="shared" si="8"/>
        <v>14.75</v>
      </c>
      <c r="J111" s="24">
        <v>0.18</v>
      </c>
      <c r="K111" s="23">
        <f t="shared" si="4"/>
        <v>0.21</v>
      </c>
      <c r="L111" s="25">
        <v>0.08</v>
      </c>
      <c r="M111" s="23">
        <f t="shared" si="2"/>
        <v>0.87</v>
      </c>
      <c r="N111" s="24">
        <v>1.69</v>
      </c>
      <c r="O111" s="72">
        <f t="shared" si="20"/>
        <v>1.97</v>
      </c>
      <c r="P111" s="23">
        <f t="shared" si="21"/>
        <v>1.62</v>
      </c>
      <c r="Q111" s="89">
        <f t="shared" si="30"/>
        <v>19.42</v>
      </c>
      <c r="R111" s="48"/>
    </row>
    <row r="112" spans="1:18" s="1" customFormat="1" ht="18" customHeight="1">
      <c r="A112" s="27" t="s">
        <v>127</v>
      </c>
      <c r="B112" s="95"/>
      <c r="C112" s="24">
        <v>1548.39</v>
      </c>
      <c r="D112" s="19">
        <v>35</v>
      </c>
      <c r="E112" s="20">
        <f t="shared" si="7"/>
        <v>0.583</v>
      </c>
      <c r="F112" s="21">
        <f t="shared" si="3"/>
        <v>5.41</v>
      </c>
      <c r="G112" s="88">
        <v>10020</v>
      </c>
      <c r="H112" s="23">
        <f>F112*36.3%</f>
        <v>1.96</v>
      </c>
      <c r="I112" s="23">
        <f t="shared" si="8"/>
        <v>7.37</v>
      </c>
      <c r="J112" s="24">
        <v>0.18</v>
      </c>
      <c r="K112" s="23">
        <f t="shared" si="4"/>
        <v>0.1</v>
      </c>
      <c r="L112" s="25">
        <v>0.08</v>
      </c>
      <c r="M112" s="23">
        <f t="shared" si="2"/>
        <v>0.43</v>
      </c>
      <c r="N112" s="24">
        <v>1.69</v>
      </c>
      <c r="O112" s="72">
        <f t="shared" si="20"/>
        <v>0.99</v>
      </c>
      <c r="P112" s="23">
        <f t="shared" si="21"/>
        <v>0.81</v>
      </c>
      <c r="Q112" s="89">
        <f t="shared" si="30"/>
        <v>9.7</v>
      </c>
      <c r="R112" s="48"/>
    </row>
    <row r="113" spans="1:18" s="1" customFormat="1" ht="18" customHeight="1">
      <c r="A113" s="27" t="s">
        <v>128</v>
      </c>
      <c r="B113" s="95"/>
      <c r="C113" s="24">
        <v>1548.39</v>
      </c>
      <c r="D113" s="19">
        <v>35</v>
      </c>
      <c r="E113" s="20">
        <f t="shared" si="7"/>
        <v>0.583</v>
      </c>
      <c r="F113" s="21">
        <f t="shared" si="3"/>
        <v>5.41</v>
      </c>
      <c r="G113" s="88">
        <v>10020</v>
      </c>
      <c r="H113" s="23">
        <f>F113*36.3%</f>
        <v>1.96</v>
      </c>
      <c r="I113" s="23">
        <f t="shared" si="8"/>
        <v>7.37</v>
      </c>
      <c r="J113" s="24">
        <v>0.18</v>
      </c>
      <c r="K113" s="23">
        <f t="shared" si="4"/>
        <v>0.1</v>
      </c>
      <c r="L113" s="25">
        <v>0.08</v>
      </c>
      <c r="M113" s="23">
        <f t="shared" si="2"/>
        <v>0.43</v>
      </c>
      <c r="N113" s="24">
        <v>1.69</v>
      </c>
      <c r="O113" s="72">
        <f t="shared" si="20"/>
        <v>0.99</v>
      </c>
      <c r="P113" s="23">
        <f t="shared" si="21"/>
        <v>0.81</v>
      </c>
      <c r="Q113" s="89">
        <f t="shared" si="30"/>
        <v>9.7</v>
      </c>
      <c r="R113" s="48"/>
    </row>
    <row r="114" spans="1:18" s="1" customFormat="1" ht="19.5" customHeight="1">
      <c r="A114" s="27" t="s">
        <v>129</v>
      </c>
      <c r="B114" s="95"/>
      <c r="C114" s="24">
        <v>1548.39</v>
      </c>
      <c r="D114" s="19">
        <v>35</v>
      </c>
      <c r="E114" s="20">
        <f t="shared" si="7"/>
        <v>0.583</v>
      </c>
      <c r="F114" s="21">
        <f t="shared" si="3"/>
        <v>5.41</v>
      </c>
      <c r="G114" s="88">
        <v>10020</v>
      </c>
      <c r="H114" s="23">
        <f>F114*36.3%</f>
        <v>1.96</v>
      </c>
      <c r="I114" s="23">
        <f t="shared" si="8"/>
        <v>7.37</v>
      </c>
      <c r="J114" s="24">
        <v>0.18</v>
      </c>
      <c r="K114" s="23">
        <f t="shared" si="4"/>
        <v>0.1</v>
      </c>
      <c r="L114" s="25">
        <v>0.08</v>
      </c>
      <c r="M114" s="23">
        <f t="shared" si="2"/>
        <v>0.43</v>
      </c>
      <c r="N114" s="24">
        <v>1.69</v>
      </c>
      <c r="O114" s="72">
        <f t="shared" si="20"/>
        <v>0.99</v>
      </c>
      <c r="P114" s="23">
        <f t="shared" si="21"/>
        <v>0.81</v>
      </c>
      <c r="Q114" s="89">
        <f t="shared" si="30"/>
        <v>9.7</v>
      </c>
      <c r="R114" s="48"/>
    </row>
    <row r="115" spans="1:18" s="1" customFormat="1" ht="19.5" customHeight="1">
      <c r="A115" s="90" t="s">
        <v>130</v>
      </c>
      <c r="B115" s="95"/>
      <c r="C115" s="24"/>
      <c r="D115" s="19"/>
      <c r="E115" s="20"/>
      <c r="F115" s="21"/>
      <c r="G115" s="88"/>
      <c r="H115" s="23"/>
      <c r="I115" s="23"/>
      <c r="J115" s="24"/>
      <c r="K115" s="23"/>
      <c r="L115" s="25"/>
      <c r="M115" s="23"/>
      <c r="N115" s="24"/>
      <c r="O115" s="72"/>
      <c r="P115" s="23"/>
      <c r="Q115" s="89"/>
      <c r="R115" s="48"/>
    </row>
    <row r="116" spans="1:18" s="1" customFormat="1" ht="18.75" customHeight="1">
      <c r="A116" s="27" t="s">
        <v>131</v>
      </c>
      <c r="B116" s="95"/>
      <c r="C116" s="24">
        <v>1548.39</v>
      </c>
      <c r="D116" s="19">
        <v>95</v>
      </c>
      <c r="E116" s="20">
        <f t="shared" si="7"/>
        <v>1.583</v>
      </c>
      <c r="F116" s="21">
        <f t="shared" si="3"/>
        <v>14.68</v>
      </c>
      <c r="G116" s="88">
        <v>10020</v>
      </c>
      <c r="H116" s="23">
        <f>F116*36.3%</f>
        <v>5.33</v>
      </c>
      <c r="I116" s="23">
        <f t="shared" si="8"/>
        <v>20.009999999999998</v>
      </c>
      <c r="J116" s="24">
        <v>0.18</v>
      </c>
      <c r="K116" s="23">
        <f t="shared" si="4"/>
        <v>0.28</v>
      </c>
      <c r="L116" s="25">
        <v>0.08</v>
      </c>
      <c r="M116" s="23">
        <f t="shared" si="2"/>
        <v>1.17</v>
      </c>
      <c r="N116" s="24">
        <v>1.69</v>
      </c>
      <c r="O116" s="72">
        <f t="shared" si="20"/>
        <v>2.68</v>
      </c>
      <c r="P116" s="23">
        <f t="shared" si="21"/>
        <v>2.2</v>
      </c>
      <c r="Q116" s="89">
        <f t="shared" si="30"/>
        <v>26.340000000000003</v>
      </c>
      <c r="R116" s="48"/>
    </row>
    <row r="117" spans="1:18" s="1" customFormat="1" ht="18.75" customHeight="1">
      <c r="A117" s="27" t="s">
        <v>132</v>
      </c>
      <c r="B117" s="95"/>
      <c r="C117" s="24">
        <v>1548.39</v>
      </c>
      <c r="D117" s="19">
        <v>80</v>
      </c>
      <c r="E117" s="20">
        <f t="shared" si="7"/>
        <v>1.333</v>
      </c>
      <c r="F117" s="21">
        <f t="shared" si="3"/>
        <v>12.36</v>
      </c>
      <c r="G117" s="88">
        <v>10020</v>
      </c>
      <c r="H117" s="23">
        <f>F117*36.3%</f>
        <v>4.49</v>
      </c>
      <c r="I117" s="23">
        <f t="shared" si="8"/>
        <v>16.85</v>
      </c>
      <c r="J117" s="24">
        <v>0.18</v>
      </c>
      <c r="K117" s="23">
        <f t="shared" si="4"/>
        <v>0.24</v>
      </c>
      <c r="L117" s="25">
        <v>0.08</v>
      </c>
      <c r="M117" s="23">
        <f t="shared" si="2"/>
        <v>0.99</v>
      </c>
      <c r="N117" s="24">
        <v>1.69</v>
      </c>
      <c r="O117" s="72">
        <f t="shared" si="20"/>
        <v>2.25</v>
      </c>
      <c r="P117" s="23">
        <f t="shared" si="21"/>
        <v>1.85</v>
      </c>
      <c r="Q117" s="89">
        <f t="shared" si="30"/>
        <v>22.18</v>
      </c>
      <c r="R117" s="48"/>
    </row>
    <row r="118" spans="1:18" s="1" customFormat="1" ht="19.5" customHeight="1">
      <c r="A118" s="27" t="s">
        <v>133</v>
      </c>
      <c r="B118" s="95"/>
      <c r="C118" s="24">
        <v>1548.39</v>
      </c>
      <c r="D118" s="96">
        <v>30</v>
      </c>
      <c r="E118" s="97">
        <f t="shared" si="7"/>
        <v>0.5</v>
      </c>
      <c r="F118" s="98">
        <f t="shared" si="3"/>
        <v>4.64</v>
      </c>
      <c r="G118" s="99">
        <v>10020</v>
      </c>
      <c r="H118" s="23">
        <f>F118*36.3%</f>
        <v>1.68</v>
      </c>
      <c r="I118" s="100">
        <f t="shared" si="8"/>
        <v>6.319999999999999</v>
      </c>
      <c r="J118" s="24">
        <v>0.18</v>
      </c>
      <c r="K118" s="100">
        <f t="shared" si="4"/>
        <v>0.09</v>
      </c>
      <c r="L118" s="25">
        <v>0.08</v>
      </c>
      <c r="M118" s="100">
        <f t="shared" si="2"/>
        <v>0.37</v>
      </c>
      <c r="N118" s="24">
        <v>1.69</v>
      </c>
      <c r="O118" s="72">
        <f t="shared" si="20"/>
        <v>0.85</v>
      </c>
      <c r="P118" s="100">
        <f t="shared" si="21"/>
        <v>0.7</v>
      </c>
      <c r="Q118" s="101">
        <f t="shared" si="30"/>
        <v>8.329999999999998</v>
      </c>
      <c r="R118" s="48"/>
    </row>
    <row r="119" spans="1:18" s="1" customFormat="1" ht="18.75" customHeight="1">
      <c r="A119" s="90" t="s">
        <v>134</v>
      </c>
      <c r="B119" s="102"/>
      <c r="C119" s="24"/>
      <c r="D119" s="103"/>
      <c r="E119" s="104"/>
      <c r="F119" s="105"/>
      <c r="G119" s="106"/>
      <c r="H119" s="107"/>
      <c r="I119" s="107"/>
      <c r="J119" s="24"/>
      <c r="K119" s="107"/>
      <c r="L119" s="25"/>
      <c r="M119" s="107"/>
      <c r="N119" s="24"/>
      <c r="O119" s="72"/>
      <c r="P119" s="107"/>
      <c r="Q119" s="108"/>
      <c r="R119" s="48"/>
    </row>
    <row r="120" spans="1:18" s="1" customFormat="1" ht="19.5" customHeight="1">
      <c r="A120" s="27" t="s">
        <v>135</v>
      </c>
      <c r="B120" s="109" t="s">
        <v>89</v>
      </c>
      <c r="C120" s="24">
        <v>1548.39</v>
      </c>
      <c r="D120" s="110">
        <v>40</v>
      </c>
      <c r="E120" s="111">
        <f t="shared" si="7"/>
        <v>0.667</v>
      </c>
      <c r="F120" s="112">
        <f t="shared" si="3"/>
        <v>6.18</v>
      </c>
      <c r="G120" s="113">
        <v>10020</v>
      </c>
      <c r="H120" s="114">
        <f>F120*36.3%</f>
        <v>2.24</v>
      </c>
      <c r="I120" s="114">
        <f t="shared" si="8"/>
        <v>8.42</v>
      </c>
      <c r="J120" s="24">
        <v>0.18</v>
      </c>
      <c r="K120" s="114">
        <f t="shared" si="4"/>
        <v>0.12</v>
      </c>
      <c r="L120" s="25">
        <v>0.08</v>
      </c>
      <c r="M120" s="114">
        <f t="shared" si="2"/>
        <v>0.49</v>
      </c>
      <c r="N120" s="24">
        <v>1.69</v>
      </c>
      <c r="O120" s="72">
        <f t="shared" si="20"/>
        <v>1.13</v>
      </c>
      <c r="P120" s="114">
        <f t="shared" si="21"/>
        <v>0.93</v>
      </c>
      <c r="Q120" s="115">
        <f t="shared" si="30"/>
        <v>11.09</v>
      </c>
      <c r="R120" s="48"/>
    </row>
    <row r="121" spans="1:18" s="1" customFormat="1" ht="21" customHeight="1">
      <c r="A121" s="27" t="s">
        <v>136</v>
      </c>
      <c r="B121" s="109"/>
      <c r="C121" s="24">
        <v>1548.39</v>
      </c>
      <c r="D121" s="19">
        <v>60</v>
      </c>
      <c r="E121" s="20">
        <f t="shared" si="7"/>
        <v>1</v>
      </c>
      <c r="F121" s="21">
        <f t="shared" si="3"/>
        <v>9.27</v>
      </c>
      <c r="G121" s="88">
        <v>10020</v>
      </c>
      <c r="H121" s="114">
        <f>F121*36.3%</f>
        <v>3.37</v>
      </c>
      <c r="I121" s="23">
        <f t="shared" si="8"/>
        <v>12.64</v>
      </c>
      <c r="J121" s="24">
        <v>0.18</v>
      </c>
      <c r="K121" s="23">
        <f t="shared" si="4"/>
        <v>0.18</v>
      </c>
      <c r="L121" s="25">
        <v>0.08</v>
      </c>
      <c r="M121" s="23">
        <f t="shared" si="2"/>
        <v>0.74</v>
      </c>
      <c r="N121" s="24">
        <v>1.69</v>
      </c>
      <c r="O121" s="72">
        <f t="shared" si="20"/>
        <v>1.69</v>
      </c>
      <c r="P121" s="23">
        <f t="shared" si="21"/>
        <v>1.39</v>
      </c>
      <c r="Q121" s="89">
        <f t="shared" si="30"/>
        <v>16.64</v>
      </c>
      <c r="R121" s="48"/>
    </row>
    <row r="122" spans="1:18" s="1" customFormat="1" ht="17.25" customHeight="1">
      <c r="A122" s="90" t="s">
        <v>137</v>
      </c>
      <c r="B122" s="109"/>
      <c r="C122" s="24">
        <v>1548.39</v>
      </c>
      <c r="D122" s="96">
        <v>30</v>
      </c>
      <c r="E122" s="97">
        <f t="shared" si="7"/>
        <v>0.5</v>
      </c>
      <c r="F122" s="98">
        <f t="shared" si="3"/>
        <v>4.64</v>
      </c>
      <c r="G122" s="99">
        <v>10020</v>
      </c>
      <c r="H122" s="114">
        <f>F122*36.3%</f>
        <v>1.68</v>
      </c>
      <c r="I122" s="100">
        <f t="shared" si="8"/>
        <v>6.319999999999999</v>
      </c>
      <c r="J122" s="24">
        <v>0.18</v>
      </c>
      <c r="K122" s="100">
        <f t="shared" si="4"/>
        <v>0.09</v>
      </c>
      <c r="L122" s="25">
        <v>0.08</v>
      </c>
      <c r="M122" s="100">
        <f t="shared" si="2"/>
        <v>0.37</v>
      </c>
      <c r="N122" s="24">
        <v>1.69</v>
      </c>
      <c r="O122" s="72">
        <f t="shared" si="20"/>
        <v>0.85</v>
      </c>
      <c r="P122" s="100">
        <f t="shared" si="21"/>
        <v>0.7</v>
      </c>
      <c r="Q122" s="101">
        <f t="shared" si="30"/>
        <v>8.329999999999998</v>
      </c>
      <c r="R122" s="48"/>
    </row>
    <row r="123" spans="1:18" s="1" customFormat="1" ht="17.25" customHeight="1">
      <c r="A123" s="54" t="s">
        <v>138</v>
      </c>
      <c r="B123" s="102"/>
      <c r="C123" s="24"/>
      <c r="D123" s="103"/>
      <c r="E123" s="104"/>
      <c r="F123" s="105"/>
      <c r="G123" s="106"/>
      <c r="H123" s="107"/>
      <c r="I123" s="107"/>
      <c r="J123" s="24"/>
      <c r="K123" s="107"/>
      <c r="L123" s="25"/>
      <c r="M123" s="107"/>
      <c r="N123" s="24"/>
      <c r="O123" s="72"/>
      <c r="P123" s="107"/>
      <c r="Q123" s="108"/>
      <c r="R123" s="48"/>
    </row>
    <row r="124" spans="1:18" s="1" customFormat="1" ht="21" customHeight="1">
      <c r="A124" s="116" t="s">
        <v>139</v>
      </c>
      <c r="B124" s="117" t="s">
        <v>89</v>
      </c>
      <c r="C124" s="24">
        <v>1548.39</v>
      </c>
      <c r="D124" s="110">
        <v>45</v>
      </c>
      <c r="E124" s="111">
        <f t="shared" si="7"/>
        <v>0.75</v>
      </c>
      <c r="F124" s="112">
        <f t="shared" si="3"/>
        <v>6.95</v>
      </c>
      <c r="G124" s="113">
        <v>10020</v>
      </c>
      <c r="H124" s="114">
        <f>F124*36.3%</f>
        <v>2.52</v>
      </c>
      <c r="I124" s="114">
        <f t="shared" si="8"/>
        <v>9.47</v>
      </c>
      <c r="J124" s="24">
        <v>0.18</v>
      </c>
      <c r="K124" s="114">
        <f t="shared" si="4"/>
        <v>0.14</v>
      </c>
      <c r="L124" s="25">
        <v>0.08</v>
      </c>
      <c r="M124" s="114">
        <f t="shared" si="2"/>
        <v>0.56</v>
      </c>
      <c r="N124" s="24">
        <v>1.69</v>
      </c>
      <c r="O124" s="72">
        <f t="shared" si="20"/>
        <v>1.27</v>
      </c>
      <c r="P124" s="114">
        <f t="shared" si="21"/>
        <v>1.04</v>
      </c>
      <c r="Q124" s="115">
        <f t="shared" si="30"/>
        <v>12.480000000000002</v>
      </c>
      <c r="R124" s="48"/>
    </row>
    <row r="125" spans="1:18" s="1" customFormat="1" ht="20.25" customHeight="1">
      <c r="A125" s="27" t="s">
        <v>140</v>
      </c>
      <c r="B125" s="117"/>
      <c r="C125" s="24">
        <v>1548.39</v>
      </c>
      <c r="D125" s="19">
        <v>30</v>
      </c>
      <c r="E125" s="20">
        <f t="shared" si="7"/>
        <v>0.5</v>
      </c>
      <c r="F125" s="21">
        <f t="shared" si="3"/>
        <v>4.64</v>
      </c>
      <c r="G125" s="88">
        <v>10020</v>
      </c>
      <c r="H125" s="114">
        <f>F125*36.3%</f>
        <v>1.68</v>
      </c>
      <c r="I125" s="23">
        <f t="shared" si="8"/>
        <v>6.319999999999999</v>
      </c>
      <c r="J125" s="24">
        <v>0.18</v>
      </c>
      <c r="K125" s="23">
        <f t="shared" si="4"/>
        <v>0.09</v>
      </c>
      <c r="L125" s="25">
        <v>0.08</v>
      </c>
      <c r="M125" s="23">
        <f t="shared" si="2"/>
        <v>0.37</v>
      </c>
      <c r="N125" s="24">
        <v>1.69</v>
      </c>
      <c r="O125" s="72">
        <f t="shared" si="20"/>
        <v>0.85</v>
      </c>
      <c r="P125" s="23">
        <f t="shared" si="21"/>
        <v>0.7</v>
      </c>
      <c r="Q125" s="89">
        <f t="shared" si="30"/>
        <v>8.329999999999998</v>
      </c>
      <c r="R125" s="48"/>
    </row>
    <row r="126" spans="1:18" s="1" customFormat="1" ht="17.25" customHeight="1">
      <c r="A126" s="90" t="s">
        <v>141</v>
      </c>
      <c r="B126" s="118"/>
      <c r="C126" s="24"/>
      <c r="D126" s="19"/>
      <c r="E126" s="20"/>
      <c r="F126" s="21"/>
      <c r="G126" s="88"/>
      <c r="H126" s="23"/>
      <c r="I126" s="23"/>
      <c r="J126" s="24"/>
      <c r="K126" s="23"/>
      <c r="L126" s="25"/>
      <c r="M126" s="23"/>
      <c r="N126" s="24"/>
      <c r="O126" s="72"/>
      <c r="P126" s="23"/>
      <c r="Q126" s="89"/>
      <c r="R126" s="48"/>
    </row>
    <row r="127" spans="1:18" s="1" customFormat="1" ht="23.25" customHeight="1">
      <c r="A127" s="27" t="s">
        <v>142</v>
      </c>
      <c r="B127" s="95" t="s">
        <v>89</v>
      </c>
      <c r="C127" s="24">
        <v>1548.39</v>
      </c>
      <c r="D127" s="19">
        <v>60</v>
      </c>
      <c r="E127" s="20">
        <f t="shared" si="7"/>
        <v>1</v>
      </c>
      <c r="F127" s="21">
        <f t="shared" si="3"/>
        <v>9.27</v>
      </c>
      <c r="G127" s="88">
        <v>10020</v>
      </c>
      <c r="H127" s="23">
        <f>F127*36.3%</f>
        <v>3.37</v>
      </c>
      <c r="I127" s="23">
        <f t="shared" si="8"/>
        <v>12.64</v>
      </c>
      <c r="J127" s="24">
        <v>0.18</v>
      </c>
      <c r="K127" s="23">
        <f t="shared" si="4"/>
        <v>0.18</v>
      </c>
      <c r="L127" s="25">
        <v>0.08</v>
      </c>
      <c r="M127" s="23">
        <f t="shared" si="2"/>
        <v>0.74</v>
      </c>
      <c r="N127" s="24">
        <v>1.69</v>
      </c>
      <c r="O127" s="72">
        <f t="shared" si="20"/>
        <v>1.69</v>
      </c>
      <c r="P127" s="23">
        <f t="shared" si="21"/>
        <v>1.39</v>
      </c>
      <c r="Q127" s="89">
        <f t="shared" si="30"/>
        <v>16.64</v>
      </c>
      <c r="R127" s="48"/>
    </row>
    <row r="128" spans="1:18" s="1" customFormat="1" ht="13.5" customHeight="1">
      <c r="A128" s="27" t="s">
        <v>143</v>
      </c>
      <c r="B128" s="95"/>
      <c r="C128" s="24">
        <v>1548.39</v>
      </c>
      <c r="D128" s="19">
        <v>45</v>
      </c>
      <c r="E128" s="20">
        <f t="shared" si="7"/>
        <v>0.75</v>
      </c>
      <c r="F128" s="21">
        <f t="shared" si="3"/>
        <v>6.95</v>
      </c>
      <c r="G128" s="88">
        <v>10020</v>
      </c>
      <c r="H128" s="23">
        <f>F128*36.3%</f>
        <v>2.52</v>
      </c>
      <c r="I128" s="23">
        <f t="shared" si="8"/>
        <v>9.47</v>
      </c>
      <c r="J128" s="24">
        <v>0.18</v>
      </c>
      <c r="K128" s="23">
        <f t="shared" si="4"/>
        <v>0.14</v>
      </c>
      <c r="L128" s="25">
        <v>0.08</v>
      </c>
      <c r="M128" s="23">
        <f t="shared" si="2"/>
        <v>0.56</v>
      </c>
      <c r="N128" s="24">
        <v>1.69</v>
      </c>
      <c r="O128" s="72">
        <f t="shared" si="20"/>
        <v>1.27</v>
      </c>
      <c r="P128" s="23">
        <f t="shared" si="21"/>
        <v>1.04</v>
      </c>
      <c r="Q128" s="89">
        <f t="shared" si="30"/>
        <v>12.480000000000002</v>
      </c>
      <c r="R128" s="48"/>
    </row>
    <row r="129" spans="1:18" s="1" customFormat="1" ht="12" customHeight="1">
      <c r="A129" s="90" t="s">
        <v>144</v>
      </c>
      <c r="B129" s="95"/>
      <c r="C129" s="24">
        <v>1548.39</v>
      </c>
      <c r="D129" s="19"/>
      <c r="E129" s="20"/>
      <c r="F129" s="21"/>
      <c r="G129" s="88"/>
      <c r="H129" s="23"/>
      <c r="I129" s="23"/>
      <c r="J129" s="24">
        <v>0.18</v>
      </c>
      <c r="K129" s="23"/>
      <c r="L129" s="25">
        <v>0.08</v>
      </c>
      <c r="M129" s="23"/>
      <c r="N129" s="24">
        <v>1.69</v>
      </c>
      <c r="O129" s="72">
        <f t="shared" si="20"/>
        <v>0</v>
      </c>
      <c r="P129" s="23"/>
      <c r="Q129" s="89"/>
      <c r="R129" s="48"/>
    </row>
    <row r="130" spans="1:18" s="1" customFormat="1" ht="23.25" customHeight="1">
      <c r="A130" s="27" t="s">
        <v>145</v>
      </c>
      <c r="B130" s="95"/>
      <c r="C130" s="24">
        <v>1548.39</v>
      </c>
      <c r="D130" s="96">
        <v>30</v>
      </c>
      <c r="E130" s="97">
        <f t="shared" si="7"/>
        <v>0.5</v>
      </c>
      <c r="F130" s="98">
        <f t="shared" si="3"/>
        <v>4.64</v>
      </c>
      <c r="G130" s="99">
        <v>10020</v>
      </c>
      <c r="H130" s="100">
        <f>F130*36.3%</f>
        <v>1.68</v>
      </c>
      <c r="I130" s="100">
        <f t="shared" si="8"/>
        <v>6.319999999999999</v>
      </c>
      <c r="J130" s="24">
        <v>0.18</v>
      </c>
      <c r="K130" s="100">
        <f t="shared" si="4"/>
        <v>0.09</v>
      </c>
      <c r="L130" s="25">
        <v>0.08</v>
      </c>
      <c r="M130" s="100">
        <f t="shared" si="2"/>
        <v>0.37</v>
      </c>
      <c r="N130" s="24">
        <v>1.69</v>
      </c>
      <c r="O130" s="72">
        <f t="shared" si="20"/>
        <v>0.85</v>
      </c>
      <c r="P130" s="100">
        <f t="shared" si="21"/>
        <v>0.7</v>
      </c>
      <c r="Q130" s="101">
        <f t="shared" si="30"/>
        <v>8.329999999999998</v>
      </c>
      <c r="R130" s="48"/>
    </row>
    <row r="131" spans="1:18" s="1" customFormat="1" ht="14.25" customHeight="1">
      <c r="A131" s="90" t="s">
        <v>146</v>
      </c>
      <c r="B131" s="95"/>
      <c r="C131" s="24"/>
      <c r="D131" s="103"/>
      <c r="E131" s="104"/>
      <c r="F131" s="105"/>
      <c r="G131" s="106"/>
      <c r="H131" s="107"/>
      <c r="I131" s="107"/>
      <c r="J131" s="24"/>
      <c r="K131" s="107"/>
      <c r="L131" s="25"/>
      <c r="M131" s="107"/>
      <c r="N131" s="24"/>
      <c r="O131" s="72"/>
      <c r="P131" s="107"/>
      <c r="Q131" s="108"/>
      <c r="R131" s="48"/>
    </row>
    <row r="132" spans="1:18" s="1" customFormat="1" ht="25.5" customHeight="1">
      <c r="A132" s="27" t="s">
        <v>145</v>
      </c>
      <c r="B132" s="95"/>
      <c r="C132" s="24">
        <v>1548.39</v>
      </c>
      <c r="D132" s="110">
        <v>50</v>
      </c>
      <c r="E132" s="111">
        <f t="shared" si="7"/>
        <v>0.833</v>
      </c>
      <c r="F132" s="112">
        <f t="shared" si="3"/>
        <v>7.73</v>
      </c>
      <c r="G132" s="113">
        <v>10020</v>
      </c>
      <c r="H132" s="114">
        <f>F132*36.3%</f>
        <v>2.81</v>
      </c>
      <c r="I132" s="114">
        <f t="shared" si="8"/>
        <v>10.540000000000001</v>
      </c>
      <c r="J132" s="24">
        <v>0.18</v>
      </c>
      <c r="K132" s="114">
        <f t="shared" si="4"/>
        <v>0.15</v>
      </c>
      <c r="L132" s="25">
        <v>0.08</v>
      </c>
      <c r="M132" s="114">
        <f t="shared" si="2"/>
        <v>0.62</v>
      </c>
      <c r="N132" s="24">
        <v>1.69</v>
      </c>
      <c r="O132" s="72">
        <f t="shared" si="20"/>
        <v>1.41</v>
      </c>
      <c r="P132" s="114">
        <f t="shared" si="21"/>
        <v>1.16</v>
      </c>
      <c r="Q132" s="115">
        <f t="shared" si="30"/>
        <v>13.88</v>
      </c>
      <c r="R132" s="48"/>
    </row>
    <row r="133" spans="1:18" s="1" customFormat="1" ht="15.75" customHeight="1">
      <c r="A133" s="90" t="s">
        <v>147</v>
      </c>
      <c r="B133" s="95"/>
      <c r="C133" s="24">
        <v>1548.39</v>
      </c>
      <c r="D133" s="19">
        <v>20</v>
      </c>
      <c r="E133" s="20">
        <f t="shared" si="7"/>
        <v>0.333</v>
      </c>
      <c r="F133" s="21">
        <f t="shared" si="3"/>
        <v>3.09</v>
      </c>
      <c r="G133" s="88">
        <v>10020</v>
      </c>
      <c r="H133" s="114">
        <f>F133*36.3%</f>
        <v>1.12</v>
      </c>
      <c r="I133" s="23">
        <f t="shared" si="8"/>
        <v>4.21</v>
      </c>
      <c r="J133" s="24">
        <v>0.18</v>
      </c>
      <c r="K133" s="23">
        <f t="shared" si="4"/>
        <v>0.06</v>
      </c>
      <c r="L133" s="25">
        <v>0.08</v>
      </c>
      <c r="M133" s="23">
        <f t="shared" si="2"/>
        <v>0.25</v>
      </c>
      <c r="N133" s="24">
        <v>1.69</v>
      </c>
      <c r="O133" s="72">
        <f t="shared" si="20"/>
        <v>0.56</v>
      </c>
      <c r="P133" s="23">
        <f t="shared" si="21"/>
        <v>0.46</v>
      </c>
      <c r="Q133" s="89">
        <f t="shared" si="30"/>
        <v>5.54</v>
      </c>
      <c r="R133" s="48"/>
    </row>
    <row r="134" spans="1:18" s="1" customFormat="1" ht="15.75" customHeight="1">
      <c r="A134" s="90" t="s">
        <v>148</v>
      </c>
      <c r="B134" s="95"/>
      <c r="C134" s="24">
        <v>1548.39</v>
      </c>
      <c r="D134" s="19">
        <v>30</v>
      </c>
      <c r="E134" s="20">
        <f t="shared" si="7"/>
        <v>0.5</v>
      </c>
      <c r="F134" s="21">
        <f>C134/G134*D134</f>
        <v>4.64</v>
      </c>
      <c r="G134" s="88">
        <v>10020</v>
      </c>
      <c r="H134" s="23">
        <f>F134*36.3%</f>
        <v>1.68</v>
      </c>
      <c r="I134" s="23">
        <f>H134+F134</f>
        <v>6.319999999999999</v>
      </c>
      <c r="J134" s="24">
        <v>0.18</v>
      </c>
      <c r="K134" s="23">
        <f>SUM(E134*J134)</f>
        <v>0.09</v>
      </c>
      <c r="L134" s="25">
        <v>0.08</v>
      </c>
      <c r="M134" s="23">
        <f>SUM(F134*L134)</f>
        <v>0.37</v>
      </c>
      <c r="N134" s="24">
        <v>1.69</v>
      </c>
      <c r="O134" s="72">
        <f t="shared" si="20"/>
        <v>0.85</v>
      </c>
      <c r="P134" s="23">
        <f t="shared" si="21"/>
        <v>0.7</v>
      </c>
      <c r="Q134" s="89">
        <f t="shared" si="30"/>
        <v>8.329999999999998</v>
      </c>
      <c r="R134" s="48"/>
    </row>
    <row r="135" spans="1:19" ht="18" customHeight="1">
      <c r="A135" s="119" t="s">
        <v>149</v>
      </c>
      <c r="B135" s="120"/>
      <c r="C135" s="120"/>
      <c r="D135" s="120"/>
      <c r="E135" s="120"/>
      <c r="F135" s="21"/>
      <c r="G135" s="120"/>
      <c r="H135" s="120"/>
      <c r="I135" s="120"/>
      <c r="J135" s="120"/>
      <c r="K135" s="120"/>
      <c r="L135" s="25"/>
      <c r="M135" s="120"/>
      <c r="N135" s="120"/>
      <c r="O135" s="72"/>
      <c r="P135" s="120"/>
      <c r="Q135" s="121"/>
      <c r="R135" s="48"/>
      <c r="S135" s="7"/>
    </row>
    <row r="136" spans="1:19" ht="27" customHeight="1">
      <c r="A136" s="122" t="s">
        <v>150</v>
      </c>
      <c r="B136" s="123" t="s">
        <v>21</v>
      </c>
      <c r="C136" s="72">
        <v>1508.37</v>
      </c>
      <c r="D136" s="19">
        <v>20</v>
      </c>
      <c r="E136" s="124">
        <f>D136/60</f>
        <v>0.333</v>
      </c>
      <c r="F136" s="21">
        <f>C136/G136*D136</f>
        <v>3.01</v>
      </c>
      <c r="G136" s="125">
        <v>10020</v>
      </c>
      <c r="H136" s="72">
        <f>F136*36.3%</f>
        <v>1.09</v>
      </c>
      <c r="I136" s="72">
        <f aca="true" t="shared" si="31" ref="I136:I149">H136+F136</f>
        <v>4.1</v>
      </c>
      <c r="J136" s="126">
        <v>0.16</v>
      </c>
      <c r="K136" s="72">
        <f aca="true" t="shared" si="32" ref="K136:K149">SUM(E136*J136)</f>
        <v>0.05</v>
      </c>
      <c r="L136" s="25">
        <v>0.08</v>
      </c>
      <c r="M136" s="72">
        <f aca="true" t="shared" si="33" ref="M136:M149">SUM(F136*L136)</f>
        <v>0.24</v>
      </c>
      <c r="N136" s="24">
        <v>2.82</v>
      </c>
      <c r="O136" s="72">
        <f t="shared" si="20"/>
        <v>0.94</v>
      </c>
      <c r="P136" s="72">
        <f aca="true" t="shared" si="34" ref="P136:P149">F136*15%</f>
        <v>0.45</v>
      </c>
      <c r="Q136" s="127">
        <f aca="true" t="shared" si="35" ref="Q136:Q161">P136+O136+I136+K136+M136</f>
        <v>5.779999999999999</v>
      </c>
      <c r="R136" s="48"/>
      <c r="S136" s="7"/>
    </row>
    <row r="137" spans="1:19" ht="16.5" customHeight="1">
      <c r="A137" s="122" t="s">
        <v>151</v>
      </c>
      <c r="B137" s="9" t="s">
        <v>21</v>
      </c>
      <c r="C137" s="72">
        <v>1508.37</v>
      </c>
      <c r="D137" s="19">
        <v>16</v>
      </c>
      <c r="E137" s="124">
        <f>D137/60</f>
        <v>0.267</v>
      </c>
      <c r="F137" s="128">
        <f aca="true" t="shared" si="36" ref="F137:F149">C137/G137*D137</f>
        <v>2.41</v>
      </c>
      <c r="G137" s="125">
        <v>10020</v>
      </c>
      <c r="H137" s="72">
        <f>F137*36.3%</f>
        <v>0.87</v>
      </c>
      <c r="I137" s="72">
        <f t="shared" si="31"/>
        <v>3.2800000000000002</v>
      </c>
      <c r="J137" s="126">
        <v>0.16</v>
      </c>
      <c r="K137" s="72">
        <f t="shared" si="32"/>
        <v>0.04</v>
      </c>
      <c r="L137" s="25">
        <v>0.08</v>
      </c>
      <c r="M137" s="72">
        <f t="shared" si="33"/>
        <v>0.19</v>
      </c>
      <c r="N137" s="24">
        <v>2.79</v>
      </c>
      <c r="O137" s="72">
        <f t="shared" si="20"/>
        <v>0.74</v>
      </c>
      <c r="P137" s="72">
        <f t="shared" si="34"/>
        <v>0.36</v>
      </c>
      <c r="Q137" s="127">
        <f t="shared" si="35"/>
        <v>4.610000000000001</v>
      </c>
      <c r="R137" s="48"/>
      <c r="S137" s="7"/>
    </row>
    <row r="138" spans="1:19" ht="17.25" customHeight="1">
      <c r="A138" s="122" t="s">
        <v>152</v>
      </c>
      <c r="B138" s="9"/>
      <c r="C138" s="72">
        <v>1508.37</v>
      </c>
      <c r="D138" s="19">
        <v>27</v>
      </c>
      <c r="E138" s="124">
        <f>D138/60</f>
        <v>0.45</v>
      </c>
      <c r="F138" s="128">
        <f t="shared" si="36"/>
        <v>4.06</v>
      </c>
      <c r="G138" s="125">
        <v>10020</v>
      </c>
      <c r="H138" s="72">
        <f>F138*36.3%</f>
        <v>1.47</v>
      </c>
      <c r="I138" s="72">
        <f t="shared" si="31"/>
        <v>5.529999999999999</v>
      </c>
      <c r="J138" s="126">
        <v>0.16</v>
      </c>
      <c r="K138" s="72">
        <f t="shared" si="32"/>
        <v>0.07</v>
      </c>
      <c r="L138" s="25">
        <v>0.08</v>
      </c>
      <c r="M138" s="72">
        <f t="shared" si="33"/>
        <v>0.32</v>
      </c>
      <c r="N138" s="24">
        <v>2.89</v>
      </c>
      <c r="O138" s="72">
        <f t="shared" si="20"/>
        <v>1.3</v>
      </c>
      <c r="P138" s="72">
        <f t="shared" si="34"/>
        <v>0.61</v>
      </c>
      <c r="Q138" s="127">
        <f t="shared" si="35"/>
        <v>7.83</v>
      </c>
      <c r="R138" s="48"/>
      <c r="S138" s="7"/>
    </row>
    <row r="139" spans="1:19" ht="14.25" customHeight="1">
      <c r="A139" s="129" t="s">
        <v>153</v>
      </c>
      <c r="B139" s="9"/>
      <c r="C139" s="72">
        <v>1508.37</v>
      </c>
      <c r="D139" s="19">
        <v>35</v>
      </c>
      <c r="E139" s="124">
        <f>D139/60</f>
        <v>0.583</v>
      </c>
      <c r="F139" s="128">
        <f t="shared" si="36"/>
        <v>5.27</v>
      </c>
      <c r="G139" s="125">
        <v>10020</v>
      </c>
      <c r="H139" s="72">
        <f>F139*36.3%</f>
        <v>1.91</v>
      </c>
      <c r="I139" s="72">
        <f t="shared" si="31"/>
        <v>7.18</v>
      </c>
      <c r="J139" s="126">
        <v>0.16</v>
      </c>
      <c r="K139" s="72">
        <f t="shared" si="32"/>
        <v>0.09</v>
      </c>
      <c r="L139" s="25">
        <v>0.08</v>
      </c>
      <c r="M139" s="72">
        <f t="shared" si="33"/>
        <v>0.42</v>
      </c>
      <c r="N139" s="24">
        <v>2.89</v>
      </c>
      <c r="O139" s="72">
        <f aca="true" t="shared" si="37" ref="O139:O194">SUM(E139*N139)</f>
        <v>1.68</v>
      </c>
      <c r="P139" s="72">
        <f t="shared" si="34"/>
        <v>0.79</v>
      </c>
      <c r="Q139" s="127">
        <f t="shared" si="35"/>
        <v>10.159999999999998</v>
      </c>
      <c r="R139" s="48"/>
      <c r="S139" s="7"/>
    </row>
    <row r="140" spans="1:19" ht="15.75" customHeight="1">
      <c r="A140" s="129" t="s">
        <v>154</v>
      </c>
      <c r="B140" s="9"/>
      <c r="C140" s="72">
        <v>1508.37</v>
      </c>
      <c r="D140" s="96">
        <v>45</v>
      </c>
      <c r="E140" s="130">
        <f t="shared" si="7"/>
        <v>0.75</v>
      </c>
      <c r="F140" s="131">
        <f t="shared" si="36"/>
        <v>6.77</v>
      </c>
      <c r="G140" s="132">
        <v>10020</v>
      </c>
      <c r="H140" s="133">
        <f>F140*36.3%</f>
        <v>2.46</v>
      </c>
      <c r="I140" s="133">
        <f t="shared" si="31"/>
        <v>9.23</v>
      </c>
      <c r="J140" s="126">
        <v>0.16</v>
      </c>
      <c r="K140" s="133">
        <f t="shared" si="32"/>
        <v>0.12</v>
      </c>
      <c r="L140" s="134">
        <v>0.08</v>
      </c>
      <c r="M140" s="133">
        <f t="shared" si="33"/>
        <v>0.54</v>
      </c>
      <c r="N140" s="24">
        <v>2.89</v>
      </c>
      <c r="O140" s="133">
        <f t="shared" si="37"/>
        <v>2.17</v>
      </c>
      <c r="P140" s="133">
        <f t="shared" si="34"/>
        <v>1.02</v>
      </c>
      <c r="Q140" s="135">
        <f t="shared" si="35"/>
        <v>13.079999999999998</v>
      </c>
      <c r="R140" s="48"/>
      <c r="S140" s="7"/>
    </row>
    <row r="141" spans="1:19" ht="21" customHeight="1">
      <c r="A141" s="136" t="s">
        <v>155</v>
      </c>
      <c r="B141" s="9"/>
      <c r="C141" s="72"/>
      <c r="D141" s="103"/>
      <c r="E141" s="137"/>
      <c r="F141" s="138"/>
      <c r="G141" s="139"/>
      <c r="H141" s="140"/>
      <c r="I141" s="140"/>
      <c r="J141" s="126"/>
      <c r="K141" s="140"/>
      <c r="L141" s="41"/>
      <c r="M141" s="140"/>
      <c r="N141" s="141"/>
      <c r="O141" s="140"/>
      <c r="P141" s="140"/>
      <c r="Q141" s="142"/>
      <c r="R141" s="48"/>
      <c r="S141" s="7"/>
    </row>
    <row r="142" spans="1:19" ht="14.25" customHeight="1">
      <c r="A142" s="129" t="s">
        <v>156</v>
      </c>
      <c r="B142" s="9"/>
      <c r="C142" s="72">
        <v>1508.37</v>
      </c>
      <c r="D142" s="110">
        <v>10</v>
      </c>
      <c r="E142" s="143">
        <f t="shared" si="7"/>
        <v>0.167</v>
      </c>
      <c r="F142" s="144">
        <f t="shared" si="36"/>
        <v>1.51</v>
      </c>
      <c r="G142" s="145">
        <v>10020</v>
      </c>
      <c r="H142" s="146">
        <f>F142*36.3%</f>
        <v>0.55</v>
      </c>
      <c r="I142" s="146">
        <f t="shared" si="31"/>
        <v>2.06</v>
      </c>
      <c r="J142" s="126">
        <v>0.16</v>
      </c>
      <c r="K142" s="146">
        <f t="shared" si="32"/>
        <v>0.03</v>
      </c>
      <c r="L142" s="46">
        <v>0.08</v>
      </c>
      <c r="M142" s="146">
        <f t="shared" si="33"/>
        <v>0.12</v>
      </c>
      <c r="N142" s="147">
        <v>2.78</v>
      </c>
      <c r="O142" s="146">
        <f t="shared" si="37"/>
        <v>0.46</v>
      </c>
      <c r="P142" s="146">
        <f t="shared" si="34"/>
        <v>0.23</v>
      </c>
      <c r="Q142" s="148">
        <f t="shared" si="35"/>
        <v>2.9</v>
      </c>
      <c r="R142" s="48"/>
      <c r="S142" s="7"/>
    </row>
    <row r="143" spans="1:19" ht="18.75" customHeight="1">
      <c r="A143" s="129" t="s">
        <v>157</v>
      </c>
      <c r="B143" s="9"/>
      <c r="C143" s="72">
        <v>1508.37</v>
      </c>
      <c r="D143" s="19">
        <v>15</v>
      </c>
      <c r="E143" s="124">
        <f t="shared" si="7"/>
        <v>0.25</v>
      </c>
      <c r="F143" s="128">
        <f t="shared" si="36"/>
        <v>2.26</v>
      </c>
      <c r="G143" s="125">
        <v>10020</v>
      </c>
      <c r="H143" s="146">
        <f>F143*36.3%</f>
        <v>0.82</v>
      </c>
      <c r="I143" s="72">
        <f t="shared" si="31"/>
        <v>3.0799999999999996</v>
      </c>
      <c r="J143" s="126">
        <v>0.16</v>
      </c>
      <c r="K143" s="72">
        <f t="shared" si="32"/>
        <v>0.04</v>
      </c>
      <c r="L143" s="25">
        <v>0.08</v>
      </c>
      <c r="M143" s="72">
        <f t="shared" si="33"/>
        <v>0.18</v>
      </c>
      <c r="N143" s="24">
        <v>2.78</v>
      </c>
      <c r="O143" s="72">
        <f t="shared" si="37"/>
        <v>0.7</v>
      </c>
      <c r="P143" s="72">
        <f t="shared" si="34"/>
        <v>0.34</v>
      </c>
      <c r="Q143" s="127">
        <f t="shared" si="35"/>
        <v>4.339999999999999</v>
      </c>
      <c r="R143" s="48"/>
      <c r="S143" s="7"/>
    </row>
    <row r="144" spans="1:19" ht="18.75" customHeight="1">
      <c r="A144" s="136" t="s">
        <v>158</v>
      </c>
      <c r="B144" s="9"/>
      <c r="C144" s="72"/>
      <c r="D144" s="19"/>
      <c r="E144" s="124"/>
      <c r="F144" s="128"/>
      <c r="G144" s="125"/>
      <c r="H144" s="146"/>
      <c r="I144" s="72"/>
      <c r="J144" s="126"/>
      <c r="K144" s="72"/>
      <c r="L144" s="25"/>
      <c r="M144" s="72"/>
      <c r="N144" s="24"/>
      <c r="O144" s="72"/>
      <c r="P144" s="72"/>
      <c r="Q144" s="127"/>
      <c r="R144" s="48"/>
      <c r="S144" s="7"/>
    </row>
    <row r="145" spans="1:19" ht="18.75" customHeight="1">
      <c r="A145" s="129" t="s">
        <v>156</v>
      </c>
      <c r="B145" s="9"/>
      <c r="C145" s="72">
        <v>1508.37</v>
      </c>
      <c r="D145" s="110">
        <v>10</v>
      </c>
      <c r="E145" s="143">
        <f t="shared" si="7"/>
        <v>0.167</v>
      </c>
      <c r="F145" s="144">
        <f>C145/G145*D145</f>
        <v>1.51</v>
      </c>
      <c r="G145" s="125">
        <v>10020</v>
      </c>
      <c r="H145" s="146">
        <f>F145*36.3%</f>
        <v>0.55</v>
      </c>
      <c r="I145" s="72">
        <f t="shared" si="31"/>
        <v>2.06</v>
      </c>
      <c r="J145" s="126">
        <v>0.16</v>
      </c>
      <c r="K145" s="72">
        <f t="shared" si="32"/>
        <v>0.03</v>
      </c>
      <c r="L145" s="25">
        <v>0.08</v>
      </c>
      <c r="M145" s="72">
        <f t="shared" si="33"/>
        <v>0.12</v>
      </c>
      <c r="N145" s="24">
        <v>3</v>
      </c>
      <c r="O145" s="72">
        <f t="shared" si="37"/>
        <v>0.5</v>
      </c>
      <c r="P145" s="72">
        <f t="shared" si="34"/>
        <v>0.23</v>
      </c>
      <c r="Q145" s="127">
        <f t="shared" si="35"/>
        <v>2.94</v>
      </c>
      <c r="R145" s="48"/>
      <c r="S145" s="7"/>
    </row>
    <row r="146" spans="1:19" ht="18.75" customHeight="1">
      <c r="A146" s="129" t="s">
        <v>157</v>
      </c>
      <c r="B146" s="9"/>
      <c r="C146" s="72">
        <v>1508.37</v>
      </c>
      <c r="D146" s="19">
        <v>15</v>
      </c>
      <c r="E146" s="124">
        <f t="shared" si="7"/>
        <v>0.25</v>
      </c>
      <c r="F146" s="144">
        <f>C146/G146*D146</f>
        <v>2.26</v>
      </c>
      <c r="G146" s="125">
        <v>10020</v>
      </c>
      <c r="H146" s="146">
        <f>F146*36.3%</f>
        <v>0.82</v>
      </c>
      <c r="I146" s="72">
        <f t="shared" si="31"/>
        <v>3.0799999999999996</v>
      </c>
      <c r="J146" s="126">
        <v>0.16</v>
      </c>
      <c r="K146" s="72">
        <f t="shared" si="32"/>
        <v>0.04</v>
      </c>
      <c r="L146" s="25">
        <v>0.08</v>
      </c>
      <c r="M146" s="72">
        <f t="shared" si="33"/>
        <v>0.18</v>
      </c>
      <c r="N146" s="24">
        <v>3</v>
      </c>
      <c r="O146" s="72">
        <f t="shared" si="37"/>
        <v>0.75</v>
      </c>
      <c r="P146" s="72">
        <f t="shared" si="34"/>
        <v>0.34</v>
      </c>
      <c r="Q146" s="127">
        <f t="shared" si="35"/>
        <v>4.39</v>
      </c>
      <c r="R146" s="48"/>
      <c r="S146" s="7"/>
    </row>
    <row r="147" spans="1:19" ht="16.5" customHeight="1">
      <c r="A147" s="136" t="s">
        <v>159</v>
      </c>
      <c r="B147" s="9"/>
      <c r="C147" s="72"/>
      <c r="D147" s="19"/>
      <c r="E147" s="124"/>
      <c r="F147" s="128"/>
      <c r="G147" s="125"/>
      <c r="H147" s="72"/>
      <c r="I147" s="72"/>
      <c r="J147" s="126"/>
      <c r="K147" s="72"/>
      <c r="L147" s="25"/>
      <c r="M147" s="72"/>
      <c r="N147" s="24"/>
      <c r="O147" s="72"/>
      <c r="P147" s="72"/>
      <c r="Q147" s="127"/>
      <c r="R147" s="48"/>
      <c r="S147" s="7"/>
    </row>
    <row r="148" spans="1:19" ht="18" customHeight="1">
      <c r="A148" s="129" t="s">
        <v>160</v>
      </c>
      <c r="B148" s="9"/>
      <c r="C148" s="72">
        <v>1508.37</v>
      </c>
      <c r="D148" s="19">
        <v>120</v>
      </c>
      <c r="E148" s="124">
        <f t="shared" si="7"/>
        <v>2</v>
      </c>
      <c r="F148" s="128">
        <f t="shared" si="36"/>
        <v>18.06</v>
      </c>
      <c r="G148" s="125">
        <v>10020</v>
      </c>
      <c r="H148" s="72">
        <f>F148*36.3%</f>
        <v>6.56</v>
      </c>
      <c r="I148" s="72">
        <f t="shared" si="31"/>
        <v>24.619999999999997</v>
      </c>
      <c r="J148" s="126">
        <v>0.16</v>
      </c>
      <c r="K148" s="72">
        <f t="shared" si="32"/>
        <v>0.32</v>
      </c>
      <c r="L148" s="25">
        <v>0.08</v>
      </c>
      <c r="M148" s="72">
        <f t="shared" si="33"/>
        <v>1.44</v>
      </c>
      <c r="N148" s="24">
        <v>3.16</v>
      </c>
      <c r="O148" s="72">
        <f t="shared" si="37"/>
        <v>6.32</v>
      </c>
      <c r="P148" s="72">
        <f t="shared" si="34"/>
        <v>2.71</v>
      </c>
      <c r="Q148" s="127">
        <f t="shared" si="35"/>
        <v>35.41</v>
      </c>
      <c r="R148" s="48"/>
      <c r="S148" s="7"/>
    </row>
    <row r="149" spans="1:19" ht="15.75" customHeight="1">
      <c r="A149" s="129" t="s">
        <v>161</v>
      </c>
      <c r="B149" s="9"/>
      <c r="C149" s="72">
        <v>1508.37</v>
      </c>
      <c r="D149" s="96">
        <v>160</v>
      </c>
      <c r="E149" s="130">
        <f t="shared" si="7"/>
        <v>2.667</v>
      </c>
      <c r="F149" s="131">
        <f t="shared" si="36"/>
        <v>24.09</v>
      </c>
      <c r="G149" s="132">
        <v>10020</v>
      </c>
      <c r="H149" s="72">
        <f>F149*36.3%</f>
        <v>8.74</v>
      </c>
      <c r="I149" s="133">
        <f t="shared" si="31"/>
        <v>32.83</v>
      </c>
      <c r="J149" s="126">
        <v>0.16</v>
      </c>
      <c r="K149" s="133">
        <f t="shared" si="32"/>
        <v>0.43</v>
      </c>
      <c r="L149" s="25">
        <v>0.08</v>
      </c>
      <c r="M149" s="133">
        <f t="shared" si="33"/>
        <v>1.93</v>
      </c>
      <c r="N149" s="24">
        <v>3.16</v>
      </c>
      <c r="O149" s="72">
        <f t="shared" si="37"/>
        <v>8.43</v>
      </c>
      <c r="P149" s="133">
        <f t="shared" si="34"/>
        <v>3.61</v>
      </c>
      <c r="Q149" s="135">
        <f t="shared" si="35"/>
        <v>47.23</v>
      </c>
      <c r="R149" s="48"/>
      <c r="S149" s="7"/>
    </row>
    <row r="150" spans="1:19" ht="15" customHeight="1">
      <c r="A150" s="136" t="s">
        <v>162</v>
      </c>
      <c r="B150" s="9"/>
      <c r="C150" s="72"/>
      <c r="D150" s="103"/>
      <c r="E150" s="137"/>
      <c r="F150" s="138"/>
      <c r="G150" s="139"/>
      <c r="H150" s="140"/>
      <c r="I150" s="140"/>
      <c r="J150" s="126"/>
      <c r="K150" s="140"/>
      <c r="L150" s="25"/>
      <c r="M150" s="140"/>
      <c r="N150" s="24"/>
      <c r="O150" s="72"/>
      <c r="P150" s="140"/>
      <c r="Q150" s="142"/>
      <c r="R150" s="48"/>
      <c r="S150" s="7"/>
    </row>
    <row r="151" spans="1:19" ht="18.75" customHeight="1">
      <c r="A151" s="129" t="s">
        <v>163</v>
      </c>
      <c r="B151" s="9"/>
      <c r="C151" s="72">
        <v>1508.37</v>
      </c>
      <c r="D151" s="110">
        <v>70</v>
      </c>
      <c r="E151" s="143">
        <f t="shared" si="7"/>
        <v>1.167</v>
      </c>
      <c r="F151" s="144">
        <f aca="true" t="shared" si="38" ref="F151:F161">C151/G151*D151</f>
        <v>10.54</v>
      </c>
      <c r="G151" s="145">
        <v>10020</v>
      </c>
      <c r="H151" s="146">
        <f aca="true" t="shared" si="39" ref="H151:H157">F151*36.3%</f>
        <v>3.83</v>
      </c>
      <c r="I151" s="146">
        <f aca="true" t="shared" si="40" ref="I151:I161">H151+F151</f>
        <v>14.37</v>
      </c>
      <c r="J151" s="126">
        <v>0.16</v>
      </c>
      <c r="K151" s="146">
        <f aca="true" t="shared" si="41" ref="K151:K161">SUM(E151*J151)</f>
        <v>0.19</v>
      </c>
      <c r="L151" s="25">
        <v>0.08</v>
      </c>
      <c r="M151" s="146">
        <f aca="true" t="shared" si="42" ref="M151:M161">SUM(F151*L151)</f>
        <v>0.84</v>
      </c>
      <c r="N151" s="24">
        <v>2.93</v>
      </c>
      <c r="O151" s="72">
        <f t="shared" si="37"/>
        <v>3.42</v>
      </c>
      <c r="P151" s="146">
        <f aca="true" t="shared" si="43" ref="P151:P161">F151*15%</f>
        <v>1.58</v>
      </c>
      <c r="Q151" s="148">
        <f t="shared" si="35"/>
        <v>20.4</v>
      </c>
      <c r="R151" s="48"/>
      <c r="S151" s="7"/>
    </row>
    <row r="152" spans="1:19" ht="15.75" customHeight="1">
      <c r="A152" s="129" t="s">
        <v>164</v>
      </c>
      <c r="B152" s="9"/>
      <c r="C152" s="72">
        <v>1508.37</v>
      </c>
      <c r="D152" s="96">
        <v>100</v>
      </c>
      <c r="E152" s="130">
        <f t="shared" si="7"/>
        <v>1.667</v>
      </c>
      <c r="F152" s="131">
        <f t="shared" si="38"/>
        <v>15.05</v>
      </c>
      <c r="G152" s="132">
        <v>10020</v>
      </c>
      <c r="H152" s="146">
        <f t="shared" si="39"/>
        <v>5.46</v>
      </c>
      <c r="I152" s="133">
        <f t="shared" si="40"/>
        <v>20.51</v>
      </c>
      <c r="J152" s="126">
        <v>0.16</v>
      </c>
      <c r="K152" s="133">
        <f t="shared" si="41"/>
        <v>0.27</v>
      </c>
      <c r="L152" s="25">
        <v>0.08</v>
      </c>
      <c r="M152" s="133">
        <f t="shared" si="42"/>
        <v>1.2</v>
      </c>
      <c r="N152" s="24">
        <v>2.93</v>
      </c>
      <c r="O152" s="72">
        <f t="shared" si="37"/>
        <v>4.88</v>
      </c>
      <c r="P152" s="133">
        <f t="shared" si="43"/>
        <v>2.26</v>
      </c>
      <c r="Q152" s="135">
        <f t="shared" si="35"/>
        <v>29.12</v>
      </c>
      <c r="R152" s="48"/>
      <c r="S152" s="7"/>
    </row>
    <row r="153" spans="1:19" ht="14.25" customHeight="1">
      <c r="A153" s="136" t="s">
        <v>165</v>
      </c>
      <c r="B153" s="9"/>
      <c r="C153" s="72"/>
      <c r="D153" s="103"/>
      <c r="E153" s="137"/>
      <c r="F153" s="138"/>
      <c r="G153" s="139"/>
      <c r="H153" s="140"/>
      <c r="I153" s="140"/>
      <c r="J153" s="126"/>
      <c r="K153" s="140"/>
      <c r="L153" s="25"/>
      <c r="M153" s="140"/>
      <c r="N153" s="24"/>
      <c r="O153" s="72"/>
      <c r="P153" s="140"/>
      <c r="Q153" s="142"/>
      <c r="R153" s="48"/>
      <c r="S153" s="7"/>
    </row>
    <row r="154" spans="1:19" ht="13.5" customHeight="1">
      <c r="A154" s="129" t="s">
        <v>166</v>
      </c>
      <c r="B154" s="9"/>
      <c r="C154" s="72">
        <v>1508.37</v>
      </c>
      <c r="D154" s="110">
        <v>15</v>
      </c>
      <c r="E154" s="143">
        <f t="shared" si="7"/>
        <v>0.25</v>
      </c>
      <c r="F154" s="144">
        <f t="shared" si="38"/>
        <v>2.26</v>
      </c>
      <c r="G154" s="145">
        <v>10020</v>
      </c>
      <c r="H154" s="146">
        <f t="shared" si="39"/>
        <v>0.82</v>
      </c>
      <c r="I154" s="146">
        <f t="shared" si="40"/>
        <v>3.0799999999999996</v>
      </c>
      <c r="J154" s="126">
        <v>0.16</v>
      </c>
      <c r="K154" s="146">
        <f t="shared" si="41"/>
        <v>0.04</v>
      </c>
      <c r="L154" s="25">
        <v>0.08</v>
      </c>
      <c r="M154" s="146">
        <f t="shared" si="42"/>
        <v>0.18</v>
      </c>
      <c r="N154" s="24">
        <v>0.8</v>
      </c>
      <c r="O154" s="72">
        <f t="shared" si="37"/>
        <v>0.2</v>
      </c>
      <c r="P154" s="146">
        <f t="shared" si="43"/>
        <v>0.34</v>
      </c>
      <c r="Q154" s="148">
        <f t="shared" si="35"/>
        <v>3.84</v>
      </c>
      <c r="R154" s="48"/>
      <c r="S154" s="7"/>
    </row>
    <row r="155" spans="1:19" ht="12.75" customHeight="1">
      <c r="A155" s="129" t="s">
        <v>167</v>
      </c>
      <c r="B155" s="9"/>
      <c r="C155" s="72">
        <v>1508.37</v>
      </c>
      <c r="D155" s="19">
        <v>25</v>
      </c>
      <c r="E155" s="124">
        <f t="shared" si="7"/>
        <v>0.417</v>
      </c>
      <c r="F155" s="128">
        <f t="shared" si="38"/>
        <v>3.76</v>
      </c>
      <c r="G155" s="125">
        <v>10020</v>
      </c>
      <c r="H155" s="146">
        <f t="shared" si="39"/>
        <v>1.36</v>
      </c>
      <c r="I155" s="72">
        <f t="shared" si="40"/>
        <v>5.12</v>
      </c>
      <c r="J155" s="126">
        <v>0.16</v>
      </c>
      <c r="K155" s="72">
        <f t="shared" si="41"/>
        <v>0.07</v>
      </c>
      <c r="L155" s="25">
        <v>0.08</v>
      </c>
      <c r="M155" s="72">
        <f t="shared" si="42"/>
        <v>0.3</v>
      </c>
      <c r="N155" s="24">
        <v>0.8</v>
      </c>
      <c r="O155" s="72">
        <f t="shared" si="37"/>
        <v>0.33</v>
      </c>
      <c r="P155" s="72">
        <f t="shared" si="43"/>
        <v>0.56</v>
      </c>
      <c r="Q155" s="127">
        <f t="shared" si="35"/>
        <v>6.38</v>
      </c>
      <c r="R155" s="48"/>
      <c r="S155" s="7"/>
    </row>
    <row r="156" spans="1:19" ht="14.25" customHeight="1">
      <c r="A156" s="136" t="s">
        <v>168</v>
      </c>
      <c r="B156" s="9"/>
      <c r="C156" s="72">
        <v>1508.37</v>
      </c>
      <c r="D156" s="19">
        <v>10</v>
      </c>
      <c r="E156" s="124">
        <f t="shared" si="7"/>
        <v>0.167</v>
      </c>
      <c r="F156" s="128">
        <f t="shared" si="38"/>
        <v>1.51</v>
      </c>
      <c r="G156" s="125">
        <v>10020</v>
      </c>
      <c r="H156" s="146">
        <f t="shared" si="39"/>
        <v>0.55</v>
      </c>
      <c r="I156" s="72">
        <f t="shared" si="40"/>
        <v>2.06</v>
      </c>
      <c r="J156" s="126">
        <v>0.16</v>
      </c>
      <c r="K156" s="72">
        <f t="shared" si="41"/>
        <v>0.03</v>
      </c>
      <c r="L156" s="25">
        <v>0.08</v>
      </c>
      <c r="M156" s="72">
        <f t="shared" si="42"/>
        <v>0.12</v>
      </c>
      <c r="N156" s="24">
        <v>0.79</v>
      </c>
      <c r="O156" s="72">
        <f t="shared" si="37"/>
        <v>0.13</v>
      </c>
      <c r="P156" s="72">
        <f t="shared" si="43"/>
        <v>0.23</v>
      </c>
      <c r="Q156" s="127">
        <f t="shared" si="35"/>
        <v>2.57</v>
      </c>
      <c r="R156" s="48"/>
      <c r="S156" s="7"/>
    </row>
    <row r="157" spans="1:19" ht="15" customHeight="1">
      <c r="A157" s="136" t="s">
        <v>169</v>
      </c>
      <c r="B157" s="9"/>
      <c r="C157" s="72">
        <v>1508.37</v>
      </c>
      <c r="D157" s="96">
        <v>5</v>
      </c>
      <c r="E157" s="130">
        <f t="shared" si="7"/>
        <v>0.083</v>
      </c>
      <c r="F157" s="131">
        <f t="shared" si="38"/>
        <v>0.75</v>
      </c>
      <c r="G157" s="132">
        <v>10020</v>
      </c>
      <c r="H157" s="146">
        <f t="shared" si="39"/>
        <v>0.27</v>
      </c>
      <c r="I157" s="133">
        <f t="shared" si="40"/>
        <v>1.02</v>
      </c>
      <c r="J157" s="126">
        <v>0.16</v>
      </c>
      <c r="K157" s="133">
        <f t="shared" si="41"/>
        <v>0.01</v>
      </c>
      <c r="L157" s="25">
        <v>0.08</v>
      </c>
      <c r="M157" s="133">
        <f t="shared" si="42"/>
        <v>0.06</v>
      </c>
      <c r="N157" s="24">
        <v>0.72</v>
      </c>
      <c r="O157" s="72">
        <f t="shared" si="37"/>
        <v>0.06</v>
      </c>
      <c r="P157" s="133">
        <f t="shared" si="43"/>
        <v>0.11</v>
      </c>
      <c r="Q157" s="135">
        <f t="shared" si="35"/>
        <v>1.26</v>
      </c>
      <c r="R157" s="48"/>
      <c r="S157" s="7"/>
    </row>
    <row r="158" spans="1:19" ht="18.75" customHeight="1">
      <c r="A158" s="136" t="s">
        <v>170</v>
      </c>
      <c r="B158" s="9"/>
      <c r="C158" s="72"/>
      <c r="D158" s="103"/>
      <c r="E158" s="137"/>
      <c r="F158" s="138"/>
      <c r="G158" s="139"/>
      <c r="H158" s="140"/>
      <c r="I158" s="140"/>
      <c r="J158" s="126"/>
      <c r="K158" s="140"/>
      <c r="L158" s="25"/>
      <c r="M158" s="140"/>
      <c r="N158" s="24"/>
      <c r="O158" s="72"/>
      <c r="P158" s="140"/>
      <c r="Q158" s="142"/>
      <c r="R158" s="48"/>
      <c r="S158" s="7"/>
    </row>
    <row r="159" spans="1:19" ht="18" customHeight="1">
      <c r="A159" s="129" t="s">
        <v>163</v>
      </c>
      <c r="B159" s="9"/>
      <c r="C159" s="72">
        <v>1508.37</v>
      </c>
      <c r="D159" s="110">
        <v>30</v>
      </c>
      <c r="E159" s="143">
        <f>D159/60</f>
        <v>0.5</v>
      </c>
      <c r="F159" s="144">
        <f>C159/G159*D159</f>
        <v>4.52</v>
      </c>
      <c r="G159" s="145">
        <v>10020</v>
      </c>
      <c r="H159" s="146">
        <f>F159*36.3%</f>
        <v>1.64</v>
      </c>
      <c r="I159" s="146">
        <f>H159+F159</f>
        <v>6.159999999999999</v>
      </c>
      <c r="J159" s="126">
        <v>0.16</v>
      </c>
      <c r="K159" s="146">
        <f>SUM(E159*J159)</f>
        <v>0.08</v>
      </c>
      <c r="L159" s="25">
        <v>0.08</v>
      </c>
      <c r="M159" s="146">
        <f>SUM(F159*L159)</f>
        <v>0.36</v>
      </c>
      <c r="N159" s="24">
        <v>1.07</v>
      </c>
      <c r="O159" s="72">
        <f t="shared" si="37"/>
        <v>0.54</v>
      </c>
      <c r="P159" s="146">
        <f>F159*15%</f>
        <v>0.68</v>
      </c>
      <c r="Q159" s="148">
        <f t="shared" si="35"/>
        <v>7.819999999999999</v>
      </c>
      <c r="R159" s="48"/>
      <c r="S159" s="7"/>
    </row>
    <row r="160" spans="1:19" ht="17.25" customHeight="1">
      <c r="A160" s="129" t="s">
        <v>164</v>
      </c>
      <c r="B160" s="9"/>
      <c r="C160" s="72">
        <v>1508.37</v>
      </c>
      <c r="D160" s="19">
        <v>50</v>
      </c>
      <c r="E160" s="124">
        <f>D160/60</f>
        <v>0.833</v>
      </c>
      <c r="F160" s="128">
        <f>C160/G160*D160</f>
        <v>7.53</v>
      </c>
      <c r="G160" s="125">
        <v>10020</v>
      </c>
      <c r="H160" s="146">
        <f>F160*36.3%</f>
        <v>2.73</v>
      </c>
      <c r="I160" s="72">
        <f>H160+F160</f>
        <v>10.26</v>
      </c>
      <c r="J160" s="126">
        <v>0.16</v>
      </c>
      <c r="K160" s="72">
        <f>SUM(E160*J160)</f>
        <v>0.13</v>
      </c>
      <c r="L160" s="25">
        <v>0.08</v>
      </c>
      <c r="M160" s="72">
        <f>SUM(F160*L160)</f>
        <v>0.6</v>
      </c>
      <c r="N160" s="24">
        <v>1.07</v>
      </c>
      <c r="O160" s="72">
        <f t="shared" si="37"/>
        <v>0.89</v>
      </c>
      <c r="P160" s="72">
        <f>F160*15%</f>
        <v>1.13</v>
      </c>
      <c r="Q160" s="127">
        <f t="shared" si="35"/>
        <v>13.01</v>
      </c>
      <c r="R160" s="48"/>
      <c r="S160" s="7"/>
    </row>
    <row r="161" spans="1:19" ht="17.25" customHeight="1">
      <c r="A161" s="136" t="s">
        <v>171</v>
      </c>
      <c r="B161" s="9"/>
      <c r="C161" s="72">
        <v>1508.37</v>
      </c>
      <c r="D161" s="19">
        <v>5</v>
      </c>
      <c r="E161" s="124">
        <f t="shared" si="7"/>
        <v>0.083</v>
      </c>
      <c r="F161" s="128">
        <f t="shared" si="38"/>
        <v>0.75</v>
      </c>
      <c r="G161" s="125">
        <v>10020</v>
      </c>
      <c r="H161" s="146">
        <f>F161*36.3%</f>
        <v>0.27</v>
      </c>
      <c r="I161" s="72">
        <f t="shared" si="40"/>
        <v>1.02</v>
      </c>
      <c r="J161" s="126">
        <v>0.16</v>
      </c>
      <c r="K161" s="72">
        <f t="shared" si="41"/>
        <v>0.01</v>
      </c>
      <c r="L161" s="25">
        <v>0.08</v>
      </c>
      <c r="M161" s="72">
        <f t="shared" si="42"/>
        <v>0.06</v>
      </c>
      <c r="N161" s="24">
        <v>0.72</v>
      </c>
      <c r="O161" s="72">
        <f t="shared" si="37"/>
        <v>0.06</v>
      </c>
      <c r="P161" s="72">
        <f t="shared" si="43"/>
        <v>0.11</v>
      </c>
      <c r="Q161" s="127">
        <f t="shared" si="35"/>
        <v>1.26</v>
      </c>
      <c r="R161" s="48"/>
      <c r="S161" s="7"/>
    </row>
    <row r="162" spans="1:19" ht="12.75">
      <c r="A162" s="119" t="s">
        <v>172</v>
      </c>
      <c r="B162" s="120"/>
      <c r="C162" s="120"/>
      <c r="D162" s="120"/>
      <c r="E162" s="120"/>
      <c r="F162" s="120"/>
      <c r="G162" s="120"/>
      <c r="H162" s="120"/>
      <c r="I162" s="120"/>
      <c r="J162" s="149"/>
      <c r="K162" s="149"/>
      <c r="L162" s="37"/>
      <c r="M162" s="149"/>
      <c r="N162" s="149"/>
      <c r="O162" s="150"/>
      <c r="P162" s="149"/>
      <c r="Q162" s="121"/>
      <c r="R162" s="48"/>
      <c r="S162" s="7"/>
    </row>
    <row r="163" spans="1:19" ht="12.75" customHeight="1">
      <c r="A163" s="136" t="s">
        <v>173</v>
      </c>
      <c r="B163" s="151" t="s">
        <v>21</v>
      </c>
      <c r="C163" s="72">
        <v>1554.82</v>
      </c>
      <c r="D163" s="19">
        <v>76</v>
      </c>
      <c r="E163" s="124">
        <f>D163/60</f>
        <v>1.267</v>
      </c>
      <c r="F163" s="128">
        <f>C163/G163*D163</f>
        <v>11.79</v>
      </c>
      <c r="G163" s="125">
        <v>10020</v>
      </c>
      <c r="H163" s="72">
        <f>F163*36.3%</f>
        <v>4.28</v>
      </c>
      <c r="I163" s="72">
        <f aca="true" t="shared" si="44" ref="I163:I180">H163+F163</f>
        <v>16.07</v>
      </c>
      <c r="J163" s="126">
        <v>0.47</v>
      </c>
      <c r="K163" s="72">
        <f aca="true" t="shared" si="45" ref="K163:K180">SUM(E163*J163)</f>
        <v>0.6</v>
      </c>
      <c r="L163" s="25">
        <v>0.08</v>
      </c>
      <c r="M163" s="72">
        <f aca="true" t="shared" si="46" ref="M163:M180">SUM(F163*L163)</f>
        <v>0.94</v>
      </c>
      <c r="N163" s="24">
        <v>1.1</v>
      </c>
      <c r="O163" s="72">
        <f t="shared" si="37"/>
        <v>1.39</v>
      </c>
      <c r="P163" s="72">
        <f>F163*15%</f>
        <v>1.77</v>
      </c>
      <c r="Q163" s="127">
        <f aca="true" t="shared" si="47" ref="Q163:Q180">P163+O163+I163+K163+M163</f>
        <v>20.770000000000003</v>
      </c>
      <c r="R163" s="48"/>
      <c r="S163" s="7"/>
    </row>
    <row r="164" spans="1:19" ht="12.75">
      <c r="A164" s="122" t="s">
        <v>174</v>
      </c>
      <c r="B164" s="151"/>
      <c r="C164" s="72">
        <v>1554.82</v>
      </c>
      <c r="D164" s="19">
        <v>50</v>
      </c>
      <c r="E164" s="124">
        <f aca="true" t="shared" si="48" ref="E164:E172">D164/60</f>
        <v>0.833</v>
      </c>
      <c r="F164" s="128">
        <f aca="true" t="shared" si="49" ref="F164:F172">C164/G164*D164</f>
        <v>7.76</v>
      </c>
      <c r="G164" s="125">
        <v>10020</v>
      </c>
      <c r="H164" s="72">
        <f aca="true" t="shared" si="50" ref="H164:H180">F164*36.3%</f>
        <v>2.82</v>
      </c>
      <c r="I164" s="72">
        <f t="shared" si="44"/>
        <v>10.58</v>
      </c>
      <c r="J164" s="126">
        <v>0.47</v>
      </c>
      <c r="K164" s="72">
        <f t="shared" si="45"/>
        <v>0.39</v>
      </c>
      <c r="L164" s="25">
        <v>0.08</v>
      </c>
      <c r="M164" s="72">
        <f t="shared" si="46"/>
        <v>0.62</v>
      </c>
      <c r="N164" s="24">
        <v>1.1</v>
      </c>
      <c r="O164" s="72">
        <f t="shared" si="37"/>
        <v>0.92</v>
      </c>
      <c r="P164" s="72">
        <f aca="true" t="shared" si="51" ref="P164:P172">F164*15%</f>
        <v>1.16</v>
      </c>
      <c r="Q164" s="127">
        <f t="shared" si="47"/>
        <v>13.67</v>
      </c>
      <c r="R164" s="48"/>
      <c r="S164" s="7"/>
    </row>
    <row r="165" spans="1:19" ht="12.75">
      <c r="A165" s="122" t="s">
        <v>175</v>
      </c>
      <c r="B165" s="151"/>
      <c r="C165" s="72">
        <v>1554.82</v>
      </c>
      <c r="D165" s="19">
        <v>52</v>
      </c>
      <c r="E165" s="124">
        <f t="shared" si="48"/>
        <v>0.867</v>
      </c>
      <c r="F165" s="128">
        <f t="shared" si="49"/>
        <v>8.07</v>
      </c>
      <c r="G165" s="125">
        <v>10020</v>
      </c>
      <c r="H165" s="72">
        <f t="shared" si="50"/>
        <v>2.93</v>
      </c>
      <c r="I165" s="72">
        <f t="shared" si="44"/>
        <v>11</v>
      </c>
      <c r="J165" s="126">
        <v>0.47</v>
      </c>
      <c r="K165" s="72">
        <f t="shared" si="45"/>
        <v>0.41</v>
      </c>
      <c r="L165" s="25">
        <v>0.08</v>
      </c>
      <c r="M165" s="72">
        <f t="shared" si="46"/>
        <v>0.65</v>
      </c>
      <c r="N165" s="24">
        <v>1.1</v>
      </c>
      <c r="O165" s="72">
        <f t="shared" si="37"/>
        <v>0.95</v>
      </c>
      <c r="P165" s="72">
        <f t="shared" si="51"/>
        <v>1.21</v>
      </c>
      <c r="Q165" s="127">
        <f t="shared" si="47"/>
        <v>14.22</v>
      </c>
      <c r="R165" s="48"/>
      <c r="S165" s="7"/>
    </row>
    <row r="166" spans="1:19" ht="15.75" customHeight="1">
      <c r="A166" s="129" t="s">
        <v>176</v>
      </c>
      <c r="B166" s="151"/>
      <c r="C166" s="72">
        <v>1554.82</v>
      </c>
      <c r="D166" s="19">
        <v>65</v>
      </c>
      <c r="E166" s="124">
        <f t="shared" si="48"/>
        <v>1.083</v>
      </c>
      <c r="F166" s="128">
        <f t="shared" si="49"/>
        <v>10.09</v>
      </c>
      <c r="G166" s="125">
        <v>10020</v>
      </c>
      <c r="H166" s="72">
        <f t="shared" si="50"/>
        <v>3.66</v>
      </c>
      <c r="I166" s="72">
        <f t="shared" si="44"/>
        <v>13.75</v>
      </c>
      <c r="J166" s="126">
        <v>0.47</v>
      </c>
      <c r="K166" s="72">
        <f t="shared" si="45"/>
        <v>0.51</v>
      </c>
      <c r="L166" s="25">
        <v>0.08</v>
      </c>
      <c r="M166" s="72">
        <f t="shared" si="46"/>
        <v>0.81</v>
      </c>
      <c r="N166" s="24">
        <v>1.1</v>
      </c>
      <c r="O166" s="72">
        <f t="shared" si="37"/>
        <v>1.19</v>
      </c>
      <c r="P166" s="72">
        <f t="shared" si="51"/>
        <v>1.51</v>
      </c>
      <c r="Q166" s="127">
        <f t="shared" si="47"/>
        <v>17.77</v>
      </c>
      <c r="R166" s="48"/>
      <c r="S166" s="7"/>
    </row>
    <row r="167" spans="1:19" ht="18" customHeight="1">
      <c r="A167" s="129" t="s">
        <v>177</v>
      </c>
      <c r="B167" s="151"/>
      <c r="C167" s="72">
        <v>1554.82</v>
      </c>
      <c r="D167" s="19">
        <v>70</v>
      </c>
      <c r="E167" s="124">
        <f t="shared" si="48"/>
        <v>1.167</v>
      </c>
      <c r="F167" s="128">
        <f t="shared" si="49"/>
        <v>10.86</v>
      </c>
      <c r="G167" s="125">
        <v>10020</v>
      </c>
      <c r="H167" s="72">
        <f t="shared" si="50"/>
        <v>3.94</v>
      </c>
      <c r="I167" s="72">
        <f t="shared" si="44"/>
        <v>14.799999999999999</v>
      </c>
      <c r="J167" s="126">
        <v>0.47</v>
      </c>
      <c r="K167" s="72">
        <f t="shared" si="45"/>
        <v>0.55</v>
      </c>
      <c r="L167" s="25">
        <v>0.08</v>
      </c>
      <c r="M167" s="72">
        <f t="shared" si="46"/>
        <v>0.87</v>
      </c>
      <c r="N167" s="24">
        <v>1.1</v>
      </c>
      <c r="O167" s="72">
        <f t="shared" si="37"/>
        <v>1.28</v>
      </c>
      <c r="P167" s="72">
        <f t="shared" si="51"/>
        <v>1.63</v>
      </c>
      <c r="Q167" s="127">
        <f t="shared" si="47"/>
        <v>19.130000000000003</v>
      </c>
      <c r="R167" s="48"/>
      <c r="S167" s="7"/>
    </row>
    <row r="168" spans="1:19" ht="18" customHeight="1">
      <c r="A168" s="129" t="s">
        <v>178</v>
      </c>
      <c r="B168" s="151"/>
      <c r="C168" s="72">
        <v>1554.82</v>
      </c>
      <c r="D168" s="19">
        <v>90</v>
      </c>
      <c r="E168" s="124">
        <f t="shared" si="48"/>
        <v>1.5</v>
      </c>
      <c r="F168" s="128">
        <f t="shared" si="49"/>
        <v>13.97</v>
      </c>
      <c r="G168" s="125">
        <v>10020</v>
      </c>
      <c r="H168" s="72">
        <f t="shared" si="50"/>
        <v>5.07</v>
      </c>
      <c r="I168" s="72">
        <f t="shared" si="44"/>
        <v>19.04</v>
      </c>
      <c r="J168" s="126">
        <v>0.47</v>
      </c>
      <c r="K168" s="72">
        <f t="shared" si="45"/>
        <v>0.71</v>
      </c>
      <c r="L168" s="25">
        <v>0.08</v>
      </c>
      <c r="M168" s="72">
        <f t="shared" si="46"/>
        <v>1.12</v>
      </c>
      <c r="N168" s="24">
        <v>1.1</v>
      </c>
      <c r="O168" s="72">
        <f t="shared" si="37"/>
        <v>1.6500000000000001</v>
      </c>
      <c r="P168" s="72">
        <f t="shared" si="51"/>
        <v>2.1</v>
      </c>
      <c r="Q168" s="127">
        <f t="shared" si="47"/>
        <v>24.62</v>
      </c>
      <c r="R168" s="48"/>
      <c r="S168" s="7"/>
    </row>
    <row r="169" spans="1:19" ht="25.5" customHeight="1">
      <c r="A169" s="122" t="s">
        <v>179</v>
      </c>
      <c r="B169" s="152" t="s">
        <v>21</v>
      </c>
      <c r="C169" s="72">
        <v>1554.82</v>
      </c>
      <c r="D169" s="19">
        <v>64</v>
      </c>
      <c r="E169" s="124">
        <f t="shared" si="48"/>
        <v>1.067</v>
      </c>
      <c r="F169" s="128">
        <f t="shared" si="49"/>
        <v>9.93</v>
      </c>
      <c r="G169" s="125">
        <v>10020</v>
      </c>
      <c r="H169" s="72">
        <f t="shared" si="50"/>
        <v>3.6</v>
      </c>
      <c r="I169" s="72">
        <f t="shared" si="44"/>
        <v>13.53</v>
      </c>
      <c r="J169" s="126">
        <v>0.47</v>
      </c>
      <c r="K169" s="72">
        <f t="shared" si="45"/>
        <v>0.5</v>
      </c>
      <c r="L169" s="25">
        <v>0.08</v>
      </c>
      <c r="M169" s="72">
        <f t="shared" si="46"/>
        <v>0.79</v>
      </c>
      <c r="N169" s="24">
        <v>1.1</v>
      </c>
      <c r="O169" s="72">
        <f t="shared" si="37"/>
        <v>1.17</v>
      </c>
      <c r="P169" s="72">
        <f t="shared" si="51"/>
        <v>1.49</v>
      </c>
      <c r="Q169" s="127">
        <f t="shared" si="47"/>
        <v>17.479999999999997</v>
      </c>
      <c r="R169" s="48"/>
      <c r="S169" s="7"/>
    </row>
    <row r="170" spans="1:19" ht="12.75">
      <c r="A170" s="129" t="s">
        <v>176</v>
      </c>
      <c r="B170" s="152"/>
      <c r="C170" s="72">
        <v>1554.82</v>
      </c>
      <c r="D170" s="19">
        <v>75</v>
      </c>
      <c r="E170" s="124">
        <f t="shared" si="48"/>
        <v>1.25</v>
      </c>
      <c r="F170" s="128">
        <f t="shared" si="49"/>
        <v>11.64</v>
      </c>
      <c r="G170" s="125">
        <v>10020</v>
      </c>
      <c r="H170" s="72">
        <f t="shared" si="50"/>
        <v>4.23</v>
      </c>
      <c r="I170" s="72">
        <f t="shared" si="44"/>
        <v>15.870000000000001</v>
      </c>
      <c r="J170" s="126">
        <v>0.47</v>
      </c>
      <c r="K170" s="72">
        <f t="shared" si="45"/>
        <v>0.59</v>
      </c>
      <c r="L170" s="25">
        <v>0.08</v>
      </c>
      <c r="M170" s="72">
        <f t="shared" si="46"/>
        <v>0.93</v>
      </c>
      <c r="N170" s="24">
        <v>1.1</v>
      </c>
      <c r="O170" s="72">
        <f t="shared" si="37"/>
        <v>1.38</v>
      </c>
      <c r="P170" s="72">
        <f t="shared" si="51"/>
        <v>1.75</v>
      </c>
      <c r="Q170" s="127">
        <f t="shared" si="47"/>
        <v>20.52</v>
      </c>
      <c r="R170" s="48"/>
      <c r="S170" s="7"/>
    </row>
    <row r="171" spans="1:19" ht="15" customHeight="1">
      <c r="A171" s="129" t="s">
        <v>177</v>
      </c>
      <c r="B171" s="152"/>
      <c r="C171" s="72">
        <v>1554.82</v>
      </c>
      <c r="D171" s="19">
        <v>80</v>
      </c>
      <c r="E171" s="124">
        <f t="shared" si="48"/>
        <v>1.333</v>
      </c>
      <c r="F171" s="128">
        <f t="shared" si="49"/>
        <v>12.41</v>
      </c>
      <c r="G171" s="125">
        <v>10020</v>
      </c>
      <c r="H171" s="72">
        <f t="shared" si="50"/>
        <v>4.5</v>
      </c>
      <c r="I171" s="72">
        <f t="shared" si="44"/>
        <v>16.91</v>
      </c>
      <c r="J171" s="126">
        <v>0.47</v>
      </c>
      <c r="K171" s="72">
        <f t="shared" si="45"/>
        <v>0.63</v>
      </c>
      <c r="L171" s="25">
        <v>0.08</v>
      </c>
      <c r="M171" s="72">
        <f t="shared" si="46"/>
        <v>0.99</v>
      </c>
      <c r="N171" s="24">
        <v>1.1</v>
      </c>
      <c r="O171" s="72">
        <f t="shared" si="37"/>
        <v>1.47</v>
      </c>
      <c r="P171" s="72">
        <f t="shared" si="51"/>
        <v>1.86</v>
      </c>
      <c r="Q171" s="127">
        <f t="shared" si="47"/>
        <v>21.86</v>
      </c>
      <c r="R171" s="48"/>
      <c r="S171" s="7"/>
    </row>
    <row r="172" spans="1:19" ht="15" customHeight="1">
      <c r="A172" s="129" t="s">
        <v>178</v>
      </c>
      <c r="B172" s="152"/>
      <c r="C172" s="72">
        <v>1554.82</v>
      </c>
      <c r="D172" s="19">
        <v>100</v>
      </c>
      <c r="E172" s="124">
        <f t="shared" si="48"/>
        <v>1.667</v>
      </c>
      <c r="F172" s="128">
        <f t="shared" si="49"/>
        <v>15.52</v>
      </c>
      <c r="G172" s="125">
        <v>10020</v>
      </c>
      <c r="H172" s="72">
        <f t="shared" si="50"/>
        <v>5.63</v>
      </c>
      <c r="I172" s="72">
        <f t="shared" si="44"/>
        <v>21.15</v>
      </c>
      <c r="J172" s="126">
        <v>0.47</v>
      </c>
      <c r="K172" s="72">
        <f t="shared" si="45"/>
        <v>0.78</v>
      </c>
      <c r="L172" s="25">
        <v>0.08</v>
      </c>
      <c r="M172" s="72">
        <f t="shared" si="46"/>
        <v>1.24</v>
      </c>
      <c r="N172" s="24">
        <v>1.1</v>
      </c>
      <c r="O172" s="72">
        <f t="shared" si="37"/>
        <v>1.83</v>
      </c>
      <c r="P172" s="72">
        <f t="shared" si="51"/>
        <v>2.33</v>
      </c>
      <c r="Q172" s="127">
        <f t="shared" si="47"/>
        <v>27.33</v>
      </c>
      <c r="R172" s="48"/>
      <c r="S172" s="7"/>
    </row>
    <row r="173" spans="1:19" ht="12.75">
      <c r="A173" s="122" t="s">
        <v>180</v>
      </c>
      <c r="B173" s="153" t="s">
        <v>21</v>
      </c>
      <c r="C173" s="72">
        <v>1554.82</v>
      </c>
      <c r="D173" s="19">
        <v>79</v>
      </c>
      <c r="E173" s="124">
        <f aca="true" t="shared" si="52" ref="E173:E190">D173/60</f>
        <v>1.317</v>
      </c>
      <c r="F173" s="128">
        <f>C173/G173*D173</f>
        <v>12.26</v>
      </c>
      <c r="G173" s="125">
        <v>10020</v>
      </c>
      <c r="H173" s="72">
        <f t="shared" si="50"/>
        <v>4.45</v>
      </c>
      <c r="I173" s="72">
        <f t="shared" si="44"/>
        <v>16.71</v>
      </c>
      <c r="J173" s="126">
        <v>0.47</v>
      </c>
      <c r="K173" s="72">
        <f t="shared" si="45"/>
        <v>0.62</v>
      </c>
      <c r="L173" s="25">
        <v>0.08</v>
      </c>
      <c r="M173" s="72">
        <f t="shared" si="46"/>
        <v>0.98</v>
      </c>
      <c r="N173" s="24">
        <v>1.1</v>
      </c>
      <c r="O173" s="72">
        <f t="shared" si="37"/>
        <v>1.45</v>
      </c>
      <c r="P173" s="72">
        <f>F173*15%</f>
        <v>1.84</v>
      </c>
      <c r="Q173" s="127">
        <f t="shared" si="47"/>
        <v>21.6</v>
      </c>
      <c r="R173" s="48"/>
      <c r="S173" s="7"/>
    </row>
    <row r="174" spans="1:19" ht="15" customHeight="1">
      <c r="A174" s="129" t="s">
        <v>176</v>
      </c>
      <c r="B174" s="153"/>
      <c r="C174" s="72">
        <v>1554.82</v>
      </c>
      <c r="D174" s="19">
        <v>92</v>
      </c>
      <c r="E174" s="124">
        <f t="shared" si="52"/>
        <v>1.533</v>
      </c>
      <c r="F174" s="128">
        <f>C174/G174*D174</f>
        <v>14.28</v>
      </c>
      <c r="G174" s="125">
        <v>10020</v>
      </c>
      <c r="H174" s="72">
        <f t="shared" si="50"/>
        <v>5.18</v>
      </c>
      <c r="I174" s="72">
        <f t="shared" si="44"/>
        <v>19.46</v>
      </c>
      <c r="J174" s="126">
        <v>0.47</v>
      </c>
      <c r="K174" s="72">
        <f t="shared" si="45"/>
        <v>0.72</v>
      </c>
      <c r="L174" s="25">
        <v>0.08</v>
      </c>
      <c r="M174" s="72">
        <f t="shared" si="46"/>
        <v>1.14</v>
      </c>
      <c r="N174" s="24">
        <v>1.1</v>
      </c>
      <c r="O174" s="72">
        <f t="shared" si="37"/>
        <v>1.69</v>
      </c>
      <c r="P174" s="72">
        <f>F174*15%</f>
        <v>2.14</v>
      </c>
      <c r="Q174" s="127">
        <f t="shared" si="47"/>
        <v>25.15</v>
      </c>
      <c r="R174" s="48"/>
      <c r="S174" s="7"/>
    </row>
    <row r="175" spans="1:19" ht="15" customHeight="1">
      <c r="A175" s="129" t="s">
        <v>177</v>
      </c>
      <c r="B175" s="153"/>
      <c r="C175" s="72">
        <v>1554.82</v>
      </c>
      <c r="D175" s="19">
        <v>105</v>
      </c>
      <c r="E175" s="124">
        <f t="shared" si="52"/>
        <v>1.75</v>
      </c>
      <c r="F175" s="128">
        <f>C175/G175*D175</f>
        <v>16.29</v>
      </c>
      <c r="G175" s="125">
        <v>10020</v>
      </c>
      <c r="H175" s="72">
        <f t="shared" si="50"/>
        <v>5.91</v>
      </c>
      <c r="I175" s="72">
        <f t="shared" si="44"/>
        <v>22.2</v>
      </c>
      <c r="J175" s="126">
        <v>0.47</v>
      </c>
      <c r="K175" s="72">
        <f t="shared" si="45"/>
        <v>0.82</v>
      </c>
      <c r="L175" s="25">
        <v>0.08</v>
      </c>
      <c r="M175" s="72">
        <f t="shared" si="46"/>
        <v>1.3</v>
      </c>
      <c r="N175" s="24">
        <v>1.1</v>
      </c>
      <c r="O175" s="72">
        <f t="shared" si="37"/>
        <v>1.93</v>
      </c>
      <c r="P175" s="72">
        <f>F175*15%</f>
        <v>2.44</v>
      </c>
      <c r="Q175" s="127">
        <f t="shared" si="47"/>
        <v>28.69</v>
      </c>
      <c r="R175" s="48"/>
      <c r="S175" s="7"/>
    </row>
    <row r="176" spans="1:19" ht="15" customHeight="1">
      <c r="A176" s="129" t="s">
        <v>178</v>
      </c>
      <c r="B176" s="153"/>
      <c r="C176" s="72">
        <v>1554.82</v>
      </c>
      <c r="D176" s="19">
        <v>130</v>
      </c>
      <c r="E176" s="124">
        <f t="shared" si="52"/>
        <v>2.167</v>
      </c>
      <c r="F176" s="128">
        <f>C176/G176*D176</f>
        <v>20.17</v>
      </c>
      <c r="G176" s="125">
        <v>10020</v>
      </c>
      <c r="H176" s="72">
        <f t="shared" si="50"/>
        <v>7.32</v>
      </c>
      <c r="I176" s="72">
        <f t="shared" si="44"/>
        <v>27.490000000000002</v>
      </c>
      <c r="J176" s="126">
        <v>0.47</v>
      </c>
      <c r="K176" s="72">
        <f t="shared" si="45"/>
        <v>1.02</v>
      </c>
      <c r="L176" s="25">
        <v>0.08</v>
      </c>
      <c r="M176" s="72">
        <f t="shared" si="46"/>
        <v>1.61</v>
      </c>
      <c r="N176" s="24">
        <v>1.1</v>
      </c>
      <c r="O176" s="72">
        <f t="shared" si="37"/>
        <v>2.38</v>
      </c>
      <c r="P176" s="72">
        <f>F176*15%</f>
        <v>3.03</v>
      </c>
      <c r="Q176" s="127">
        <f t="shared" si="47"/>
        <v>35.53000000000001</v>
      </c>
      <c r="R176" s="48"/>
      <c r="S176" s="7"/>
    </row>
    <row r="177" spans="1:19" ht="12.75" customHeight="1">
      <c r="A177" s="122" t="s">
        <v>181</v>
      </c>
      <c r="B177" s="153"/>
      <c r="C177" s="72">
        <v>1554.82</v>
      </c>
      <c r="D177" s="19">
        <v>60</v>
      </c>
      <c r="E177" s="124">
        <f t="shared" si="52"/>
        <v>1</v>
      </c>
      <c r="F177" s="128">
        <f aca="true" t="shared" si="53" ref="F177:F188">C177/G177*D177</f>
        <v>9.31</v>
      </c>
      <c r="G177" s="125">
        <v>10020</v>
      </c>
      <c r="H177" s="72">
        <f t="shared" si="50"/>
        <v>3.38</v>
      </c>
      <c r="I177" s="72">
        <f t="shared" si="44"/>
        <v>12.690000000000001</v>
      </c>
      <c r="J177" s="126">
        <v>0.47</v>
      </c>
      <c r="K177" s="72">
        <f t="shared" si="45"/>
        <v>0.47</v>
      </c>
      <c r="L177" s="25">
        <v>0.08</v>
      </c>
      <c r="M177" s="72">
        <f t="shared" si="46"/>
        <v>0.74</v>
      </c>
      <c r="N177" s="24">
        <v>1.1</v>
      </c>
      <c r="O177" s="72">
        <f t="shared" si="37"/>
        <v>1.1</v>
      </c>
      <c r="P177" s="72">
        <f aca="true" t="shared" si="54" ref="P177:P188">F177*15%</f>
        <v>1.4</v>
      </c>
      <c r="Q177" s="127">
        <f t="shared" si="47"/>
        <v>16.400000000000002</v>
      </c>
      <c r="R177" s="48"/>
      <c r="S177" s="7"/>
    </row>
    <row r="178" spans="1:19" ht="12.75">
      <c r="A178" s="129" t="s">
        <v>182</v>
      </c>
      <c r="B178" s="153"/>
      <c r="C178" s="72">
        <v>1554.82</v>
      </c>
      <c r="D178" s="19">
        <v>40</v>
      </c>
      <c r="E178" s="124">
        <f t="shared" si="52"/>
        <v>0.667</v>
      </c>
      <c r="F178" s="128">
        <f t="shared" si="53"/>
        <v>6.21</v>
      </c>
      <c r="G178" s="125">
        <v>10020</v>
      </c>
      <c r="H178" s="72">
        <f t="shared" si="50"/>
        <v>2.25</v>
      </c>
      <c r="I178" s="72">
        <f t="shared" si="44"/>
        <v>8.46</v>
      </c>
      <c r="J178" s="126">
        <v>0.47</v>
      </c>
      <c r="K178" s="72">
        <f t="shared" si="45"/>
        <v>0.31</v>
      </c>
      <c r="L178" s="25">
        <v>0.08</v>
      </c>
      <c r="M178" s="72">
        <f t="shared" si="46"/>
        <v>0.5</v>
      </c>
      <c r="N178" s="24">
        <v>1.1</v>
      </c>
      <c r="O178" s="72">
        <f t="shared" si="37"/>
        <v>0.73</v>
      </c>
      <c r="P178" s="72">
        <f t="shared" si="54"/>
        <v>0.93</v>
      </c>
      <c r="Q178" s="127">
        <f t="shared" si="47"/>
        <v>10.930000000000001</v>
      </c>
      <c r="R178" s="48"/>
      <c r="S178" s="7"/>
    </row>
    <row r="179" spans="1:19" ht="12.75">
      <c r="A179" s="129" t="s">
        <v>183</v>
      </c>
      <c r="B179" s="153"/>
      <c r="C179" s="72">
        <v>1554.82</v>
      </c>
      <c r="D179" s="19">
        <v>120</v>
      </c>
      <c r="E179" s="124">
        <f t="shared" si="52"/>
        <v>2</v>
      </c>
      <c r="F179" s="128">
        <f t="shared" si="53"/>
        <v>18.62</v>
      </c>
      <c r="G179" s="125">
        <v>10020</v>
      </c>
      <c r="H179" s="72">
        <f t="shared" si="50"/>
        <v>6.76</v>
      </c>
      <c r="I179" s="72">
        <f t="shared" si="44"/>
        <v>25.380000000000003</v>
      </c>
      <c r="J179" s="126">
        <v>0.47</v>
      </c>
      <c r="K179" s="72">
        <f t="shared" si="45"/>
        <v>0.94</v>
      </c>
      <c r="L179" s="25">
        <v>0.08</v>
      </c>
      <c r="M179" s="72">
        <f t="shared" si="46"/>
        <v>1.49</v>
      </c>
      <c r="N179" s="24">
        <v>1.1</v>
      </c>
      <c r="O179" s="72">
        <f t="shared" si="37"/>
        <v>2.2</v>
      </c>
      <c r="P179" s="72">
        <f t="shared" si="54"/>
        <v>2.79</v>
      </c>
      <c r="Q179" s="127">
        <f t="shared" si="47"/>
        <v>32.800000000000004</v>
      </c>
      <c r="R179" s="48"/>
      <c r="S179" s="7"/>
    </row>
    <row r="180" spans="1:19" ht="12.75">
      <c r="A180" s="129" t="s">
        <v>184</v>
      </c>
      <c r="B180" s="153"/>
      <c r="C180" s="72">
        <v>1554.82</v>
      </c>
      <c r="D180" s="19">
        <v>60</v>
      </c>
      <c r="E180" s="124">
        <f t="shared" si="52"/>
        <v>1</v>
      </c>
      <c r="F180" s="128">
        <f t="shared" si="53"/>
        <v>9.31</v>
      </c>
      <c r="G180" s="125">
        <v>10020</v>
      </c>
      <c r="H180" s="72">
        <f t="shared" si="50"/>
        <v>3.38</v>
      </c>
      <c r="I180" s="72">
        <f t="shared" si="44"/>
        <v>12.690000000000001</v>
      </c>
      <c r="J180" s="126">
        <v>0.47</v>
      </c>
      <c r="K180" s="72">
        <f t="shared" si="45"/>
        <v>0.47</v>
      </c>
      <c r="L180" s="25">
        <v>0.08</v>
      </c>
      <c r="M180" s="72">
        <f t="shared" si="46"/>
        <v>0.74</v>
      </c>
      <c r="N180" s="24">
        <v>1.1</v>
      </c>
      <c r="O180" s="72">
        <f t="shared" si="37"/>
        <v>1.1</v>
      </c>
      <c r="P180" s="72">
        <f t="shared" si="54"/>
        <v>1.4</v>
      </c>
      <c r="Q180" s="127">
        <f t="shared" si="47"/>
        <v>16.400000000000002</v>
      </c>
      <c r="R180" s="48"/>
      <c r="S180" s="7"/>
    </row>
    <row r="181" spans="1:19" ht="29.25" customHeight="1">
      <c r="A181" s="136" t="s">
        <v>185</v>
      </c>
      <c r="B181" s="151" t="s">
        <v>21</v>
      </c>
      <c r="C181" s="72">
        <v>1554.82</v>
      </c>
      <c r="D181" s="19">
        <v>90</v>
      </c>
      <c r="E181" s="124">
        <f t="shared" si="52"/>
        <v>1.5</v>
      </c>
      <c r="F181" s="128">
        <f t="shared" si="53"/>
        <v>13.97</v>
      </c>
      <c r="G181" s="125">
        <v>10020</v>
      </c>
      <c r="H181" s="72">
        <f>F181*36.3%</f>
        <v>5.07</v>
      </c>
      <c r="I181" s="72">
        <f>H181+F181</f>
        <v>19.04</v>
      </c>
      <c r="J181" s="126">
        <v>0.47</v>
      </c>
      <c r="K181" s="72">
        <f>SUM(E181*J181)</f>
        <v>0.71</v>
      </c>
      <c r="L181" s="25">
        <v>0.08</v>
      </c>
      <c r="M181" s="72">
        <f>SUM(F181*L181)</f>
        <v>1.12</v>
      </c>
      <c r="N181" s="24">
        <v>1.1</v>
      </c>
      <c r="O181" s="72">
        <f t="shared" si="37"/>
        <v>1.6500000000000001</v>
      </c>
      <c r="P181" s="72">
        <f t="shared" si="54"/>
        <v>2.1</v>
      </c>
      <c r="Q181" s="127">
        <f>P181+O181+I181+K181+M181</f>
        <v>24.62</v>
      </c>
      <c r="R181" s="48"/>
      <c r="S181" s="7"/>
    </row>
    <row r="182" spans="1:19" ht="19.5" customHeight="1">
      <c r="A182" s="129" t="s">
        <v>186</v>
      </c>
      <c r="B182" s="151"/>
      <c r="C182" s="72">
        <v>1554.82</v>
      </c>
      <c r="D182" s="19">
        <v>100</v>
      </c>
      <c r="E182" s="124">
        <f t="shared" si="52"/>
        <v>1.667</v>
      </c>
      <c r="F182" s="128">
        <f t="shared" si="53"/>
        <v>15.52</v>
      </c>
      <c r="G182" s="125">
        <v>10020</v>
      </c>
      <c r="H182" s="72">
        <f>F182*36.3%</f>
        <v>5.63</v>
      </c>
      <c r="I182" s="72">
        <f>H182+F182</f>
        <v>21.15</v>
      </c>
      <c r="J182" s="126">
        <v>0.47</v>
      </c>
      <c r="K182" s="72">
        <f>SUM(E182*J182)</f>
        <v>0.78</v>
      </c>
      <c r="L182" s="25">
        <v>0.08</v>
      </c>
      <c r="M182" s="72">
        <f>SUM(F182*L182)</f>
        <v>1.24</v>
      </c>
      <c r="N182" s="24">
        <v>1.1</v>
      </c>
      <c r="O182" s="72">
        <f t="shared" si="37"/>
        <v>1.83</v>
      </c>
      <c r="P182" s="72">
        <f t="shared" si="54"/>
        <v>2.33</v>
      </c>
      <c r="Q182" s="127">
        <f>P182+O182+I182+K182+M182</f>
        <v>27.33</v>
      </c>
      <c r="R182" s="48"/>
      <c r="S182" s="7"/>
    </row>
    <row r="183" spans="1:19" ht="21" customHeight="1">
      <c r="A183" s="129" t="s">
        <v>187</v>
      </c>
      <c r="B183" s="151"/>
      <c r="C183" s="72">
        <v>1554.82</v>
      </c>
      <c r="D183" s="19">
        <v>110</v>
      </c>
      <c r="E183" s="124">
        <f t="shared" si="52"/>
        <v>1.833</v>
      </c>
      <c r="F183" s="128">
        <f t="shared" si="53"/>
        <v>17.07</v>
      </c>
      <c r="G183" s="125">
        <v>10020</v>
      </c>
      <c r="H183" s="72">
        <f>F183*36.3%</f>
        <v>6.2</v>
      </c>
      <c r="I183" s="72">
        <f>H183+F183</f>
        <v>23.27</v>
      </c>
      <c r="J183" s="126">
        <v>0.47</v>
      </c>
      <c r="K183" s="72">
        <f>SUM(E183*J183)</f>
        <v>0.86</v>
      </c>
      <c r="L183" s="25">
        <v>0.08</v>
      </c>
      <c r="M183" s="72">
        <f>SUM(F183*L183)</f>
        <v>1.37</v>
      </c>
      <c r="N183" s="24">
        <v>1.1</v>
      </c>
      <c r="O183" s="72">
        <f t="shared" si="37"/>
        <v>2.02</v>
      </c>
      <c r="P183" s="72">
        <f t="shared" si="54"/>
        <v>2.56</v>
      </c>
      <c r="Q183" s="127">
        <f>P183+O183+I183+K183+M183</f>
        <v>30.080000000000002</v>
      </c>
      <c r="R183" s="48"/>
      <c r="S183" s="7"/>
    </row>
    <row r="184" spans="1:19" ht="15" customHeight="1">
      <c r="A184" s="129" t="s">
        <v>188</v>
      </c>
      <c r="B184" s="151"/>
      <c r="C184" s="72">
        <v>1554.82</v>
      </c>
      <c r="D184" s="19">
        <v>130</v>
      </c>
      <c r="E184" s="124">
        <f t="shared" si="52"/>
        <v>2.167</v>
      </c>
      <c r="F184" s="128">
        <f t="shared" si="53"/>
        <v>20.17</v>
      </c>
      <c r="G184" s="125">
        <v>10020</v>
      </c>
      <c r="H184" s="72">
        <f>F184*36.3%</f>
        <v>7.32</v>
      </c>
      <c r="I184" s="72">
        <f>H184+F184</f>
        <v>27.490000000000002</v>
      </c>
      <c r="J184" s="126">
        <v>0.47</v>
      </c>
      <c r="K184" s="72">
        <f>SUM(E184*J184)</f>
        <v>1.02</v>
      </c>
      <c r="L184" s="25">
        <v>0.08</v>
      </c>
      <c r="M184" s="72">
        <f>SUM(F184*L184)</f>
        <v>1.61</v>
      </c>
      <c r="N184" s="24">
        <v>1.1</v>
      </c>
      <c r="O184" s="72">
        <f t="shared" si="37"/>
        <v>2.38</v>
      </c>
      <c r="P184" s="72">
        <f t="shared" si="54"/>
        <v>3.03</v>
      </c>
      <c r="Q184" s="127">
        <f>P184+O184+I184+K184+M184</f>
        <v>35.53000000000001</v>
      </c>
      <c r="R184" s="48"/>
      <c r="S184" s="7"/>
    </row>
    <row r="185" spans="1:19" ht="30" customHeight="1">
      <c r="A185" s="136" t="s">
        <v>189</v>
      </c>
      <c r="B185" s="154" t="s">
        <v>21</v>
      </c>
      <c r="C185" s="72">
        <v>1554.82</v>
      </c>
      <c r="D185" s="110">
        <v>90</v>
      </c>
      <c r="E185" s="143">
        <f t="shared" si="52"/>
        <v>1.5</v>
      </c>
      <c r="F185" s="144">
        <f t="shared" si="53"/>
        <v>13.97</v>
      </c>
      <c r="G185" s="145">
        <v>10020</v>
      </c>
      <c r="H185" s="146">
        <f>F185*36.3%</f>
        <v>5.07</v>
      </c>
      <c r="I185" s="146">
        <f aca="true" t="shared" si="55" ref="I185:I194">H185+F185</f>
        <v>19.04</v>
      </c>
      <c r="J185" s="126">
        <v>0.47</v>
      </c>
      <c r="K185" s="146">
        <f aca="true" t="shared" si="56" ref="K185:K194">SUM(E185*J185)</f>
        <v>0.71</v>
      </c>
      <c r="L185" s="25">
        <v>0.08</v>
      </c>
      <c r="M185" s="146">
        <f aca="true" t="shared" si="57" ref="M185:M194">SUM(F185*L185)</f>
        <v>1.12</v>
      </c>
      <c r="N185" s="24">
        <v>1.1</v>
      </c>
      <c r="O185" s="72">
        <f t="shared" si="37"/>
        <v>1.6500000000000001</v>
      </c>
      <c r="P185" s="146">
        <f t="shared" si="54"/>
        <v>2.1</v>
      </c>
      <c r="Q185" s="148">
        <f aca="true" t="shared" si="58" ref="Q185:Q194">P185+O185+I185+K185+M185</f>
        <v>24.62</v>
      </c>
      <c r="R185" s="48"/>
      <c r="S185" s="7"/>
    </row>
    <row r="186" spans="1:19" ht="15" customHeight="1">
      <c r="A186" s="129" t="s">
        <v>190</v>
      </c>
      <c r="B186" s="154"/>
      <c r="C186" s="72">
        <v>1554.82</v>
      </c>
      <c r="D186" s="19">
        <v>100</v>
      </c>
      <c r="E186" s="124">
        <f t="shared" si="52"/>
        <v>1.667</v>
      </c>
      <c r="F186" s="128">
        <f t="shared" si="53"/>
        <v>15.52</v>
      </c>
      <c r="G186" s="125">
        <v>10020</v>
      </c>
      <c r="H186" s="146">
        <f aca="true" t="shared" si="59" ref="H186:H194">F186*36.3%</f>
        <v>5.63</v>
      </c>
      <c r="I186" s="72">
        <f t="shared" si="55"/>
        <v>21.15</v>
      </c>
      <c r="J186" s="126">
        <v>0.47</v>
      </c>
      <c r="K186" s="72">
        <f t="shared" si="56"/>
        <v>0.78</v>
      </c>
      <c r="L186" s="25">
        <v>0.08</v>
      </c>
      <c r="M186" s="72">
        <f t="shared" si="57"/>
        <v>1.24</v>
      </c>
      <c r="N186" s="24">
        <v>1.1</v>
      </c>
      <c r="O186" s="72">
        <f t="shared" si="37"/>
        <v>1.83</v>
      </c>
      <c r="P186" s="72">
        <f t="shared" si="54"/>
        <v>2.33</v>
      </c>
      <c r="Q186" s="127">
        <f t="shared" si="58"/>
        <v>27.33</v>
      </c>
      <c r="R186" s="48"/>
      <c r="S186" s="7"/>
    </row>
    <row r="187" spans="1:19" ht="15.75" customHeight="1">
      <c r="A187" s="129" t="s">
        <v>187</v>
      </c>
      <c r="B187" s="154"/>
      <c r="C187" s="72">
        <v>1554.82</v>
      </c>
      <c r="D187" s="19">
        <v>110</v>
      </c>
      <c r="E187" s="124">
        <f t="shared" si="52"/>
        <v>1.833</v>
      </c>
      <c r="F187" s="128">
        <f t="shared" si="53"/>
        <v>17.07</v>
      </c>
      <c r="G187" s="125">
        <v>10020</v>
      </c>
      <c r="H187" s="146">
        <f t="shared" si="59"/>
        <v>6.2</v>
      </c>
      <c r="I187" s="72">
        <f t="shared" si="55"/>
        <v>23.27</v>
      </c>
      <c r="J187" s="126">
        <v>0.47</v>
      </c>
      <c r="K187" s="72">
        <f t="shared" si="56"/>
        <v>0.86</v>
      </c>
      <c r="L187" s="25">
        <v>0.08</v>
      </c>
      <c r="M187" s="72">
        <f t="shared" si="57"/>
        <v>1.37</v>
      </c>
      <c r="N187" s="24">
        <v>1.1</v>
      </c>
      <c r="O187" s="72">
        <f t="shared" si="37"/>
        <v>2.02</v>
      </c>
      <c r="P187" s="72">
        <f t="shared" si="54"/>
        <v>2.56</v>
      </c>
      <c r="Q187" s="127">
        <f t="shared" si="58"/>
        <v>30.080000000000002</v>
      </c>
      <c r="R187" s="48"/>
      <c r="S187" s="7"/>
    </row>
    <row r="188" spans="1:19" ht="15.75" customHeight="1">
      <c r="A188" s="129" t="s">
        <v>188</v>
      </c>
      <c r="B188" s="154"/>
      <c r="C188" s="72">
        <v>1554.82</v>
      </c>
      <c r="D188" s="19">
        <v>130</v>
      </c>
      <c r="E188" s="124">
        <f t="shared" si="52"/>
        <v>2.167</v>
      </c>
      <c r="F188" s="128">
        <f t="shared" si="53"/>
        <v>20.17</v>
      </c>
      <c r="G188" s="125">
        <v>10020</v>
      </c>
      <c r="H188" s="146">
        <f t="shared" si="59"/>
        <v>7.32</v>
      </c>
      <c r="I188" s="72">
        <f t="shared" si="55"/>
        <v>27.490000000000002</v>
      </c>
      <c r="J188" s="126">
        <v>0.47</v>
      </c>
      <c r="K188" s="72">
        <f t="shared" si="56"/>
        <v>1.02</v>
      </c>
      <c r="L188" s="25">
        <v>0.08</v>
      </c>
      <c r="M188" s="72">
        <f t="shared" si="57"/>
        <v>1.61</v>
      </c>
      <c r="N188" s="24">
        <v>1.1</v>
      </c>
      <c r="O188" s="72">
        <f t="shared" si="37"/>
        <v>2.38</v>
      </c>
      <c r="P188" s="72">
        <f t="shared" si="54"/>
        <v>3.03</v>
      </c>
      <c r="Q188" s="127">
        <f t="shared" si="58"/>
        <v>35.53000000000001</v>
      </c>
      <c r="R188" s="48"/>
      <c r="S188" s="7"/>
    </row>
    <row r="189" spans="1:19" ht="25.5" customHeight="1">
      <c r="A189" s="122" t="s">
        <v>191</v>
      </c>
      <c r="B189" s="151" t="s">
        <v>21</v>
      </c>
      <c r="C189" s="72">
        <v>1554.82</v>
      </c>
      <c r="D189" s="19">
        <v>70</v>
      </c>
      <c r="E189" s="124">
        <f t="shared" si="52"/>
        <v>1.167</v>
      </c>
      <c r="F189" s="128">
        <f aca="true" t="shared" si="60" ref="F189:F194">C189/G189*D189</f>
        <v>10.86</v>
      </c>
      <c r="G189" s="125">
        <v>10020</v>
      </c>
      <c r="H189" s="146">
        <f t="shared" si="59"/>
        <v>3.94</v>
      </c>
      <c r="I189" s="72">
        <f t="shared" si="55"/>
        <v>14.799999999999999</v>
      </c>
      <c r="J189" s="126">
        <v>0.47</v>
      </c>
      <c r="K189" s="72">
        <f t="shared" si="56"/>
        <v>0.55</v>
      </c>
      <c r="L189" s="25">
        <v>0.08</v>
      </c>
      <c r="M189" s="72">
        <f t="shared" si="57"/>
        <v>0.87</v>
      </c>
      <c r="N189" s="24">
        <v>1.1</v>
      </c>
      <c r="O189" s="72">
        <f t="shared" si="37"/>
        <v>1.28</v>
      </c>
      <c r="P189" s="72">
        <f aca="true" t="shared" si="61" ref="P189:P194">F189*15%</f>
        <v>1.63</v>
      </c>
      <c r="Q189" s="127">
        <f t="shared" si="58"/>
        <v>19.130000000000003</v>
      </c>
      <c r="R189" s="48"/>
      <c r="S189" s="7"/>
    </row>
    <row r="190" spans="1:19" ht="12.75">
      <c r="A190" s="129" t="s">
        <v>192</v>
      </c>
      <c r="B190" s="151"/>
      <c r="C190" s="72">
        <v>1554.82</v>
      </c>
      <c r="D190" s="19">
        <v>80</v>
      </c>
      <c r="E190" s="124">
        <f t="shared" si="52"/>
        <v>1.333</v>
      </c>
      <c r="F190" s="128">
        <f t="shared" si="60"/>
        <v>12.41</v>
      </c>
      <c r="G190" s="125">
        <v>10020</v>
      </c>
      <c r="H190" s="146">
        <f t="shared" si="59"/>
        <v>4.5</v>
      </c>
      <c r="I190" s="72">
        <f t="shared" si="55"/>
        <v>16.91</v>
      </c>
      <c r="J190" s="126">
        <v>0.47</v>
      </c>
      <c r="K190" s="72">
        <f t="shared" si="56"/>
        <v>0.63</v>
      </c>
      <c r="L190" s="25">
        <v>0.08</v>
      </c>
      <c r="M190" s="72">
        <f t="shared" si="57"/>
        <v>0.99</v>
      </c>
      <c r="N190" s="24">
        <v>1.1</v>
      </c>
      <c r="O190" s="72">
        <f t="shared" si="37"/>
        <v>1.47</v>
      </c>
      <c r="P190" s="72">
        <f t="shared" si="61"/>
        <v>1.86</v>
      </c>
      <c r="Q190" s="127">
        <f t="shared" si="58"/>
        <v>21.86</v>
      </c>
      <c r="R190" s="48"/>
      <c r="S190" s="7"/>
    </row>
    <row r="191" spans="1:19" ht="12.75">
      <c r="A191" s="129" t="s">
        <v>193</v>
      </c>
      <c r="B191" s="151"/>
      <c r="C191" s="72">
        <v>1554.82</v>
      </c>
      <c r="D191" s="19">
        <v>90</v>
      </c>
      <c r="E191" s="124">
        <f>D191/60</f>
        <v>1.5</v>
      </c>
      <c r="F191" s="128">
        <f t="shared" si="60"/>
        <v>13.97</v>
      </c>
      <c r="G191" s="125">
        <v>10020</v>
      </c>
      <c r="H191" s="146">
        <f t="shared" si="59"/>
        <v>5.07</v>
      </c>
      <c r="I191" s="72">
        <f t="shared" si="55"/>
        <v>19.04</v>
      </c>
      <c r="J191" s="126">
        <v>0.47</v>
      </c>
      <c r="K191" s="72">
        <f t="shared" si="56"/>
        <v>0.71</v>
      </c>
      <c r="L191" s="25">
        <v>0.08</v>
      </c>
      <c r="M191" s="72">
        <f t="shared" si="57"/>
        <v>1.12</v>
      </c>
      <c r="N191" s="24">
        <v>1.1</v>
      </c>
      <c r="O191" s="72">
        <f t="shared" si="37"/>
        <v>1.6500000000000001</v>
      </c>
      <c r="P191" s="72">
        <f t="shared" si="61"/>
        <v>2.1</v>
      </c>
      <c r="Q191" s="127">
        <f t="shared" si="58"/>
        <v>24.62</v>
      </c>
      <c r="R191" s="48"/>
      <c r="S191" s="7"/>
    </row>
    <row r="192" spans="1:19" ht="15.75" customHeight="1">
      <c r="A192" s="129" t="s">
        <v>194</v>
      </c>
      <c r="B192" s="151"/>
      <c r="C192" s="72">
        <v>1554.82</v>
      </c>
      <c r="D192" s="19">
        <v>100</v>
      </c>
      <c r="E192" s="124">
        <f>D192/60</f>
        <v>1.667</v>
      </c>
      <c r="F192" s="128">
        <f t="shared" si="60"/>
        <v>15.52</v>
      </c>
      <c r="G192" s="125">
        <v>10020</v>
      </c>
      <c r="H192" s="146">
        <f t="shared" si="59"/>
        <v>5.63</v>
      </c>
      <c r="I192" s="72">
        <f t="shared" si="55"/>
        <v>21.15</v>
      </c>
      <c r="J192" s="126">
        <v>0.47</v>
      </c>
      <c r="K192" s="72">
        <f t="shared" si="56"/>
        <v>0.78</v>
      </c>
      <c r="L192" s="25">
        <v>0.08</v>
      </c>
      <c r="M192" s="72">
        <f t="shared" si="57"/>
        <v>1.24</v>
      </c>
      <c r="N192" s="24">
        <v>1.1</v>
      </c>
      <c r="O192" s="72">
        <f t="shared" si="37"/>
        <v>1.83</v>
      </c>
      <c r="P192" s="72">
        <f t="shared" si="61"/>
        <v>2.33</v>
      </c>
      <c r="Q192" s="127">
        <f t="shared" si="58"/>
        <v>27.33</v>
      </c>
      <c r="R192" s="48"/>
      <c r="S192" s="7"/>
    </row>
    <row r="193" spans="1:19" ht="15.75" customHeight="1">
      <c r="A193" s="136" t="s">
        <v>195</v>
      </c>
      <c r="B193" s="151"/>
      <c r="C193" s="72">
        <v>1554.82</v>
      </c>
      <c r="D193" s="19">
        <v>15</v>
      </c>
      <c r="E193" s="124">
        <f>D193/60</f>
        <v>0.25</v>
      </c>
      <c r="F193" s="128">
        <f t="shared" si="60"/>
        <v>2.33</v>
      </c>
      <c r="G193" s="125">
        <v>10020</v>
      </c>
      <c r="H193" s="146">
        <f t="shared" si="59"/>
        <v>0.85</v>
      </c>
      <c r="I193" s="72">
        <f t="shared" si="55"/>
        <v>3.18</v>
      </c>
      <c r="J193" s="126">
        <v>0.47</v>
      </c>
      <c r="K193" s="72">
        <f t="shared" si="56"/>
        <v>0.12</v>
      </c>
      <c r="L193" s="25">
        <v>0.08</v>
      </c>
      <c r="M193" s="72">
        <f t="shared" si="57"/>
        <v>0.19</v>
      </c>
      <c r="N193" s="24">
        <v>1.1</v>
      </c>
      <c r="O193" s="72">
        <f t="shared" si="37"/>
        <v>0.28</v>
      </c>
      <c r="P193" s="72">
        <f t="shared" si="61"/>
        <v>0.35</v>
      </c>
      <c r="Q193" s="127">
        <f t="shared" si="58"/>
        <v>4.12</v>
      </c>
      <c r="R193" s="48"/>
      <c r="S193" s="7"/>
    </row>
    <row r="194" spans="1:19" ht="15.75" customHeight="1">
      <c r="A194" s="129" t="s">
        <v>196</v>
      </c>
      <c r="B194" s="151"/>
      <c r="C194" s="72">
        <v>1554.82</v>
      </c>
      <c r="D194" s="19">
        <v>30</v>
      </c>
      <c r="E194" s="124">
        <f>D194/60</f>
        <v>0.5</v>
      </c>
      <c r="F194" s="128">
        <f t="shared" si="60"/>
        <v>4.66</v>
      </c>
      <c r="G194" s="125">
        <v>10020</v>
      </c>
      <c r="H194" s="146">
        <f t="shared" si="59"/>
        <v>1.69</v>
      </c>
      <c r="I194" s="72">
        <f t="shared" si="55"/>
        <v>6.35</v>
      </c>
      <c r="J194" s="126">
        <v>0.47</v>
      </c>
      <c r="K194" s="72">
        <f t="shared" si="56"/>
        <v>0.24</v>
      </c>
      <c r="L194" s="25">
        <v>0.08</v>
      </c>
      <c r="M194" s="72">
        <f t="shared" si="57"/>
        <v>0.37</v>
      </c>
      <c r="N194" s="24">
        <v>1.1</v>
      </c>
      <c r="O194" s="72">
        <f t="shared" si="37"/>
        <v>0.55</v>
      </c>
      <c r="P194" s="72">
        <f t="shared" si="61"/>
        <v>0.7</v>
      </c>
      <c r="Q194" s="127">
        <f t="shared" si="58"/>
        <v>8.209999999999999</v>
      </c>
      <c r="R194" s="48"/>
      <c r="S194" s="7"/>
    </row>
    <row r="195" spans="1:19" ht="26.25" customHeight="1">
      <c r="A195" s="155"/>
      <c r="B195" s="156"/>
      <c r="C195" s="150"/>
      <c r="D195" s="31"/>
      <c r="E195" s="157"/>
      <c r="F195" s="158"/>
      <c r="G195" s="159"/>
      <c r="H195" s="150"/>
      <c r="I195" s="150"/>
      <c r="J195" s="160"/>
      <c r="K195" s="150"/>
      <c r="L195" s="160"/>
      <c r="M195" s="150"/>
      <c r="N195" s="36"/>
      <c r="O195" s="150"/>
      <c r="P195" s="150"/>
      <c r="Q195" s="161"/>
      <c r="R195" s="48"/>
      <c r="S195" s="7"/>
    </row>
    <row r="196" spans="1:19" ht="25.5" customHeight="1">
      <c r="A196" s="162" t="s">
        <v>197</v>
      </c>
      <c r="B196" s="162"/>
      <c r="C196" s="162"/>
      <c r="D196" s="162"/>
      <c r="E196" s="162"/>
      <c r="F196" s="163"/>
      <c r="G196" s="164" t="s">
        <v>198</v>
      </c>
      <c r="H196" s="164"/>
      <c r="I196" s="164"/>
      <c r="J196" s="164"/>
      <c r="K196" s="150"/>
      <c r="L196" s="160"/>
      <c r="M196" s="150"/>
      <c r="N196" s="36"/>
      <c r="O196" s="150"/>
      <c r="P196" s="150"/>
      <c r="Q196" s="161"/>
      <c r="R196" s="48"/>
      <c r="S196" s="7"/>
    </row>
    <row r="197" spans="1:19" ht="25.5" customHeight="1">
      <c r="A197" s="163" t="s">
        <v>199</v>
      </c>
      <c r="B197" s="163"/>
      <c r="C197" s="163"/>
      <c r="D197" s="163"/>
      <c r="E197" s="163"/>
      <c r="F197" s="150"/>
      <c r="G197" s="159"/>
      <c r="H197" s="150"/>
      <c r="I197" s="159"/>
      <c r="J197" s="160"/>
      <c r="K197" s="160"/>
      <c r="L197" s="160"/>
      <c r="M197" s="160"/>
      <c r="N197" s="36"/>
      <c r="O197" s="160"/>
      <c r="P197" s="150"/>
      <c r="Q197" s="161"/>
      <c r="R197" s="7"/>
      <c r="S197" s="7"/>
    </row>
  </sheetData>
  <sheetProtection selectLockedCells="1" selectUnlockedCells="1"/>
  <mergeCells count="34">
    <mergeCell ref="A2:N2"/>
    <mergeCell ref="A6:Q6"/>
    <mergeCell ref="B7:B11"/>
    <mergeCell ref="A13:B13"/>
    <mergeCell ref="B14:B22"/>
    <mergeCell ref="B23:B34"/>
    <mergeCell ref="B35:B36"/>
    <mergeCell ref="B38:B41"/>
    <mergeCell ref="B43:B48"/>
    <mergeCell ref="A49:H49"/>
    <mergeCell ref="A51:G51"/>
    <mergeCell ref="B52:B56"/>
    <mergeCell ref="A58:M58"/>
    <mergeCell ref="A60:L60"/>
    <mergeCell ref="B61:B67"/>
    <mergeCell ref="A68:L68"/>
    <mergeCell ref="B69:B72"/>
    <mergeCell ref="B74:B80"/>
    <mergeCell ref="B81:B86"/>
    <mergeCell ref="B88:B95"/>
    <mergeCell ref="B98:B108"/>
    <mergeCell ref="B111:B118"/>
    <mergeCell ref="B120:B122"/>
    <mergeCell ref="B124:B125"/>
    <mergeCell ref="B127:B134"/>
    <mergeCell ref="B137:B161"/>
    <mergeCell ref="B163:B168"/>
    <mergeCell ref="B169:B172"/>
    <mergeCell ref="B173:B180"/>
    <mergeCell ref="B181:B184"/>
    <mergeCell ref="B185:B188"/>
    <mergeCell ref="B189:B194"/>
    <mergeCell ref="A196:E196"/>
    <mergeCell ref="G196:J196"/>
  </mergeCells>
  <printOptions/>
  <pageMargins left="0.5902777777777778" right="0" top="0.78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9"/>
  <sheetViews>
    <sheetView workbookViewId="0" topLeftCell="A1">
      <selection activeCell="C14" sqref="C14"/>
    </sheetView>
  </sheetViews>
  <sheetFormatPr defaultColWidth="9.00390625" defaultRowHeight="12.75"/>
  <cols>
    <col min="1" max="1" width="35.00390625" style="0" customWidth="1"/>
    <col min="2" max="2" width="16.625" style="0" customWidth="1"/>
    <col min="3" max="3" width="17.125" style="0" customWidth="1"/>
    <col min="4" max="4" width="7.375" style="0" customWidth="1"/>
    <col min="5" max="5" width="7.625" style="0" customWidth="1"/>
    <col min="6" max="6" width="7.375" style="0" customWidth="1"/>
    <col min="7" max="7" width="6.875" style="0" customWidth="1"/>
    <col min="8" max="8" width="6.00390625" style="0" customWidth="1"/>
    <col min="9" max="9" width="6.375" style="0" customWidth="1"/>
    <col min="10" max="10" width="4.625" style="0" customWidth="1"/>
    <col min="11" max="11" width="5.75390625" style="0" customWidth="1"/>
    <col min="12" max="12" width="6.875" style="0" customWidth="1"/>
    <col min="13" max="13" width="5.25390625" style="0" customWidth="1"/>
    <col min="14" max="14" width="6.125" style="0" customWidth="1"/>
    <col min="15" max="15" width="5.75390625" style="0" customWidth="1"/>
    <col min="16" max="16" width="4.625" style="0" customWidth="1"/>
    <col min="17" max="17" width="5.25390625" style="0" customWidth="1"/>
    <col min="18" max="18" width="6.875" style="0" customWidth="1"/>
    <col min="19" max="19" width="4.625" style="0" customWidth="1"/>
    <col min="20" max="20" width="5.25390625" style="0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s="167" customFormat="1" ht="15" customHeight="1">
      <c r="A5" s="165"/>
      <c r="B5" s="165"/>
      <c r="C5" s="166"/>
      <c r="D5" s="166"/>
      <c r="E5" s="166"/>
      <c r="F5" s="166"/>
      <c r="G5" s="165"/>
    </row>
    <row r="6" spans="1:7" s="167" customFormat="1" ht="12.75">
      <c r="A6" s="166"/>
      <c r="B6" s="168"/>
      <c r="C6" s="168"/>
      <c r="D6" s="168"/>
      <c r="E6" s="168"/>
      <c r="F6" s="168"/>
      <c r="G6" s="165"/>
    </row>
    <row r="7" spans="1:21" s="167" customFormat="1" ht="12" customHeight="1">
      <c r="A7" s="166"/>
      <c r="B7" s="168"/>
      <c r="C7" s="168"/>
      <c r="D7" s="168"/>
      <c r="E7" s="168"/>
      <c r="F7" s="168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20" s="167" customFormat="1" ht="15" customHeight="1">
      <c r="A8" s="169"/>
      <c r="B8" s="170"/>
      <c r="C8" s="170"/>
      <c r="D8" s="170"/>
      <c r="E8" s="170"/>
      <c r="F8" s="170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</row>
    <row r="9" spans="1:20" s="167" customFormat="1" ht="15" customHeight="1">
      <c r="A9" s="171"/>
      <c r="B9" s="7"/>
      <c r="C9" s="7"/>
      <c r="D9" s="52"/>
      <c r="E9" s="7"/>
      <c r="F9" s="7"/>
      <c r="G9" s="172"/>
      <c r="H9" s="7"/>
      <c r="I9" s="7"/>
      <c r="J9" s="7"/>
      <c r="K9" s="7"/>
      <c r="L9" s="7"/>
      <c r="M9" s="6"/>
      <c r="N9" s="7"/>
      <c r="O9" s="6"/>
      <c r="P9" s="7"/>
      <c r="Q9" s="173"/>
      <c r="R9" s="7"/>
      <c r="S9" s="7"/>
      <c r="T9" s="7"/>
    </row>
    <row r="10" spans="1:20" s="167" customFormat="1" ht="15" customHeight="1">
      <c r="A10" s="174"/>
      <c r="B10" s="174"/>
      <c r="C10" s="174"/>
      <c r="D10" s="174"/>
      <c r="E10" s="175"/>
      <c r="F10" s="175"/>
      <c r="G10" s="175"/>
      <c r="H10" s="175"/>
      <c r="I10" s="175"/>
      <c r="J10" s="175"/>
      <c r="K10" s="175"/>
      <c r="L10" s="175"/>
      <c r="M10" s="176"/>
      <c r="N10" s="175"/>
      <c r="O10" s="176"/>
      <c r="P10" s="175"/>
      <c r="Q10" s="177"/>
      <c r="R10" s="175"/>
      <c r="S10" s="175"/>
      <c r="T10" s="178"/>
    </row>
    <row r="11" spans="1:20" s="167" customFormat="1" ht="16.5" customHeight="1">
      <c r="A11" s="179"/>
      <c r="B11" s="179"/>
      <c r="C11" s="179"/>
      <c r="D11" s="180"/>
      <c r="E11" s="181"/>
      <c r="F11" s="181"/>
      <c r="G11" s="181"/>
      <c r="H11" s="181"/>
      <c r="I11" s="181"/>
      <c r="J11" s="181"/>
      <c r="K11" s="181"/>
      <c r="L11" s="181"/>
      <c r="M11" s="182"/>
      <c r="N11" s="181"/>
      <c r="O11" s="182"/>
      <c r="P11" s="181"/>
      <c r="Q11" s="183"/>
      <c r="R11" s="181"/>
      <c r="S11" s="181"/>
      <c r="T11" s="181"/>
    </row>
    <row r="12" spans="1:20" s="167" customFormat="1" ht="14.25" customHeight="1">
      <c r="A12" s="184"/>
      <c r="B12" s="184"/>
      <c r="C12" s="184"/>
      <c r="D12" s="185"/>
      <c r="E12" s="186"/>
      <c r="F12" s="187"/>
      <c r="G12" s="34"/>
      <c r="H12" s="30"/>
      <c r="I12" s="30"/>
      <c r="J12" s="30"/>
      <c r="K12" s="30"/>
      <c r="L12" s="30"/>
      <c r="M12" s="37"/>
      <c r="N12" s="30"/>
      <c r="O12" s="37"/>
      <c r="P12" s="30"/>
      <c r="Q12" s="37"/>
      <c r="R12" s="30"/>
      <c r="S12" s="30"/>
      <c r="T12" s="188"/>
    </row>
    <row r="13" spans="1:20" s="167" customFormat="1" ht="9" customHeight="1">
      <c r="A13" s="189"/>
      <c r="B13" s="190"/>
      <c r="C13" s="30"/>
      <c r="D13" s="185"/>
      <c r="E13" s="186"/>
      <c r="F13" s="187"/>
      <c r="G13" s="34"/>
      <c r="H13" s="30"/>
      <c r="I13" s="30"/>
      <c r="J13" s="30"/>
      <c r="K13" s="30"/>
      <c r="L13" s="30"/>
      <c r="M13" s="37"/>
      <c r="N13" s="30"/>
      <c r="O13" s="37"/>
      <c r="P13" s="30"/>
      <c r="Q13" s="37"/>
      <c r="R13" s="30"/>
      <c r="S13" s="30"/>
      <c r="T13" s="188"/>
    </row>
    <row r="14" spans="1:20" s="167" customFormat="1" ht="17.25" customHeight="1">
      <c r="A14" s="189"/>
      <c r="B14" s="189"/>
      <c r="C14" s="189"/>
      <c r="D14" s="189"/>
      <c r="E14" s="189"/>
      <c r="F14" s="35"/>
      <c r="G14" s="191"/>
      <c r="H14" s="35"/>
      <c r="I14" s="35"/>
      <c r="J14" s="35"/>
      <c r="K14" s="35"/>
      <c r="L14" s="35"/>
      <c r="M14" s="36"/>
      <c r="N14" s="35"/>
      <c r="O14" s="36"/>
      <c r="P14" s="35"/>
      <c r="Q14" s="36"/>
      <c r="R14" s="35"/>
      <c r="S14" s="35"/>
      <c r="T14" s="38"/>
    </row>
    <row r="15" spans="1:20" ht="8.25" customHeight="1">
      <c r="A15" s="192"/>
      <c r="B15" s="190"/>
      <c r="C15" s="35"/>
      <c r="D15" s="31"/>
      <c r="E15" s="32"/>
      <c r="F15" s="35"/>
      <c r="G15" s="191"/>
      <c r="H15" s="35"/>
      <c r="I15" s="35"/>
      <c r="J15" s="35"/>
      <c r="K15" s="35"/>
      <c r="L15" s="35"/>
      <c r="M15" s="36"/>
      <c r="N15" s="35"/>
      <c r="O15" s="36"/>
      <c r="P15" s="35"/>
      <c r="Q15" s="36"/>
      <c r="R15" s="35"/>
      <c r="S15" s="35"/>
      <c r="T15" s="38"/>
    </row>
    <row r="16" spans="1:20" ht="25.5" customHeight="1">
      <c r="A16" s="192"/>
      <c r="B16" s="179"/>
      <c r="C16" s="179"/>
      <c r="D16" s="31"/>
      <c r="E16" s="32"/>
      <c r="F16" s="35"/>
      <c r="G16" s="191"/>
      <c r="H16" s="35"/>
      <c r="I16" s="35"/>
      <c r="J16" s="35"/>
      <c r="K16" s="35"/>
      <c r="L16" s="35"/>
      <c r="M16" s="36"/>
      <c r="N16" s="35"/>
      <c r="O16" s="36"/>
      <c r="P16" s="35"/>
      <c r="Q16" s="36"/>
      <c r="R16" s="35"/>
      <c r="S16" s="35"/>
      <c r="T16" s="38"/>
    </row>
    <row r="17" spans="1:20" ht="15" customHeight="1">
      <c r="A17" s="192"/>
      <c r="B17" s="193"/>
      <c r="C17" s="194"/>
      <c r="D17" s="31"/>
      <c r="E17" s="32"/>
      <c r="F17" s="35"/>
      <c r="G17" s="191"/>
      <c r="H17" s="35"/>
      <c r="I17" s="35"/>
      <c r="J17" s="35"/>
      <c r="K17" s="35"/>
      <c r="L17" s="35"/>
      <c r="M17" s="36"/>
      <c r="N17" s="35"/>
      <c r="O17" s="36"/>
      <c r="P17" s="35"/>
      <c r="Q17" s="36"/>
      <c r="R17" s="35"/>
      <c r="S17" s="35"/>
      <c r="T17" s="38"/>
    </row>
    <row r="18" spans="1:20" ht="15.75" customHeight="1">
      <c r="A18" s="192"/>
      <c r="B18" s="33"/>
      <c r="C18" s="33"/>
      <c r="D18" s="31"/>
      <c r="E18" s="32"/>
      <c r="F18" s="35"/>
      <c r="G18" s="191"/>
      <c r="H18" s="35"/>
      <c r="I18" s="35"/>
      <c r="J18" s="35"/>
      <c r="K18" s="35"/>
      <c r="L18" s="35"/>
      <c r="M18" s="36"/>
      <c r="N18" s="35"/>
      <c r="O18" s="36"/>
      <c r="P18" s="35"/>
      <c r="Q18" s="36"/>
      <c r="R18" s="35"/>
      <c r="S18" s="35"/>
      <c r="T18" s="38"/>
    </row>
    <row r="19" spans="1:20" ht="17.25" customHeight="1">
      <c r="A19" s="192"/>
      <c r="B19" s="33"/>
      <c r="C19" s="33"/>
      <c r="D19" s="31"/>
      <c r="E19" s="32"/>
      <c r="F19" s="35"/>
      <c r="G19" s="191"/>
      <c r="H19" s="35"/>
      <c r="I19" s="35"/>
      <c r="J19" s="35"/>
      <c r="K19" s="35"/>
      <c r="L19" s="35"/>
      <c r="M19" s="36"/>
      <c r="N19" s="35"/>
      <c r="O19" s="36"/>
      <c r="P19" s="35"/>
      <c r="Q19" s="36"/>
      <c r="R19" s="35"/>
      <c r="S19" s="35"/>
      <c r="T19" s="38"/>
    </row>
    <row r="20" spans="1:20" ht="25.5" customHeight="1">
      <c r="A20" s="192"/>
      <c r="B20" s="33"/>
      <c r="C20" s="33"/>
      <c r="D20" s="31"/>
      <c r="E20" s="32"/>
      <c r="F20" s="35"/>
      <c r="G20" s="191"/>
      <c r="H20" s="35"/>
      <c r="I20" s="35"/>
      <c r="J20" s="35"/>
      <c r="K20" s="35"/>
      <c r="L20" s="35"/>
      <c r="M20" s="36"/>
      <c r="N20" s="35"/>
      <c r="O20" s="36"/>
      <c r="P20" s="35"/>
      <c r="Q20" s="36"/>
      <c r="R20" s="35"/>
      <c r="S20" s="35"/>
      <c r="T20" s="38"/>
    </row>
    <row r="21" spans="1:20" ht="18" customHeight="1">
      <c r="A21" s="192"/>
      <c r="B21" s="33"/>
      <c r="C21" s="33"/>
      <c r="D21" s="31"/>
      <c r="E21" s="32"/>
      <c r="F21" s="35"/>
      <c r="G21" s="191"/>
      <c r="H21" s="35"/>
      <c r="I21" s="35"/>
      <c r="J21" s="35"/>
      <c r="K21" s="35"/>
      <c r="L21" s="35"/>
      <c r="M21" s="36"/>
      <c r="N21" s="35"/>
      <c r="O21" s="36"/>
      <c r="P21" s="35"/>
      <c r="Q21" s="36"/>
      <c r="R21" s="35"/>
      <c r="S21" s="35"/>
      <c r="T21" s="38"/>
    </row>
    <row r="22" spans="1:20" ht="15.75" customHeight="1">
      <c r="A22" s="189"/>
      <c r="B22" s="194"/>
      <c r="C22" s="194"/>
      <c r="D22" s="31"/>
      <c r="E22" s="32"/>
      <c r="F22" s="35"/>
      <c r="G22" s="191"/>
      <c r="H22" s="35"/>
      <c r="I22" s="35"/>
      <c r="J22" s="35"/>
      <c r="K22" s="35"/>
      <c r="L22" s="35"/>
      <c r="M22" s="36"/>
      <c r="N22" s="35"/>
      <c r="O22" s="36"/>
      <c r="P22" s="35"/>
      <c r="Q22" s="36"/>
      <c r="R22" s="35"/>
      <c r="S22" s="35"/>
      <c r="T22" s="38"/>
    </row>
    <row r="23" spans="1:20" ht="9.75" customHeight="1">
      <c r="A23" s="189"/>
      <c r="B23" s="194"/>
      <c r="C23" s="194"/>
      <c r="D23" s="31"/>
      <c r="E23" s="32"/>
      <c r="F23" s="35"/>
      <c r="G23" s="191"/>
      <c r="H23" s="35"/>
      <c r="I23" s="35"/>
      <c r="J23" s="35"/>
      <c r="K23" s="35"/>
      <c r="L23" s="35"/>
      <c r="M23" s="36"/>
      <c r="N23" s="35"/>
      <c r="O23" s="36"/>
      <c r="P23" s="35"/>
      <c r="Q23" s="36"/>
      <c r="R23" s="35"/>
      <c r="S23" s="35"/>
      <c r="T23" s="38"/>
    </row>
    <row r="24" spans="1:20" ht="15.75" customHeight="1">
      <c r="A24" s="189"/>
      <c r="B24" s="195"/>
      <c r="C24" s="194"/>
      <c r="D24" s="31"/>
      <c r="E24" s="32"/>
      <c r="F24" s="35"/>
      <c r="G24" s="191"/>
      <c r="H24" s="35"/>
      <c r="I24" s="35"/>
      <c r="J24" s="35"/>
      <c r="K24" s="35"/>
      <c r="L24" s="35"/>
      <c r="M24" s="36"/>
      <c r="N24" s="35"/>
      <c r="O24" s="36"/>
      <c r="P24" s="35"/>
      <c r="Q24" s="36"/>
      <c r="R24" s="35"/>
      <c r="S24" s="35"/>
      <c r="T24" s="38"/>
    </row>
    <row r="25" spans="1:20" ht="9" customHeight="1">
      <c r="A25" s="189"/>
      <c r="B25" s="194"/>
      <c r="C25" s="194"/>
      <c r="D25" s="31"/>
      <c r="E25" s="32"/>
      <c r="F25" s="35"/>
      <c r="G25" s="191"/>
      <c r="H25" s="35"/>
      <c r="I25" s="35"/>
      <c r="J25" s="35"/>
      <c r="K25" s="35"/>
      <c r="L25" s="35"/>
      <c r="M25" s="36"/>
      <c r="N25" s="35"/>
      <c r="O25" s="36"/>
      <c r="P25" s="35"/>
      <c r="Q25" s="36"/>
      <c r="R25" s="35"/>
      <c r="S25" s="35"/>
      <c r="T25" s="38"/>
    </row>
    <row r="26" spans="1:20" ht="15.75" customHeight="1">
      <c r="A26" s="192"/>
      <c r="B26" s="196"/>
      <c r="C26" s="194"/>
      <c r="D26" s="31"/>
      <c r="E26" s="32"/>
      <c r="F26" s="35"/>
      <c r="G26" s="191"/>
      <c r="H26" s="35"/>
      <c r="I26" s="35"/>
      <c r="J26" s="35"/>
      <c r="K26" s="35"/>
      <c r="L26" s="35"/>
      <c r="M26" s="36"/>
      <c r="N26" s="35"/>
      <c r="O26" s="36"/>
      <c r="P26" s="35"/>
      <c r="Q26" s="36"/>
      <c r="R26" s="35"/>
      <c r="S26" s="35"/>
      <c r="T26" s="38"/>
    </row>
    <row r="27" spans="1:20" ht="15.75" customHeight="1">
      <c r="A27" s="192"/>
      <c r="B27" s="196"/>
      <c r="C27" s="194"/>
      <c r="D27" s="31"/>
      <c r="E27" s="32"/>
      <c r="F27" s="35"/>
      <c r="G27" s="191"/>
      <c r="H27" s="35"/>
      <c r="I27" s="35"/>
      <c r="J27" s="35"/>
      <c r="K27" s="35"/>
      <c r="L27" s="35"/>
      <c r="M27" s="36"/>
      <c r="N27" s="35"/>
      <c r="O27" s="36"/>
      <c r="P27" s="35"/>
      <c r="Q27" s="36"/>
      <c r="R27" s="35"/>
      <c r="S27" s="35"/>
      <c r="T27" s="38"/>
    </row>
    <row r="28" spans="1:20" ht="11.25" customHeight="1">
      <c r="A28" s="189"/>
      <c r="B28" s="194"/>
      <c r="C28" s="194"/>
      <c r="D28" s="31"/>
      <c r="E28" s="32"/>
      <c r="F28" s="35"/>
      <c r="G28" s="191"/>
      <c r="H28" s="35"/>
      <c r="I28" s="35"/>
      <c r="J28" s="35"/>
      <c r="K28" s="35"/>
      <c r="L28" s="35"/>
      <c r="M28" s="36"/>
      <c r="N28" s="35"/>
      <c r="O28" s="36"/>
      <c r="P28" s="35"/>
      <c r="Q28" s="36"/>
      <c r="R28" s="35"/>
      <c r="S28" s="35"/>
      <c r="T28" s="38"/>
    </row>
    <row r="29" spans="1:20" ht="15.75" customHeight="1">
      <c r="A29" s="189"/>
      <c r="B29" s="189"/>
      <c r="C29" s="189"/>
      <c r="D29" s="189"/>
      <c r="E29" s="189"/>
      <c r="F29" s="189"/>
      <c r="G29" s="189"/>
      <c r="H29" s="35"/>
      <c r="I29" s="35"/>
      <c r="J29" s="35"/>
      <c r="K29" s="35"/>
      <c r="L29" s="35"/>
      <c r="M29" s="36"/>
      <c r="N29" s="35"/>
      <c r="O29" s="36"/>
      <c r="P29" s="35"/>
      <c r="Q29" s="36"/>
      <c r="R29" s="35"/>
      <c r="S29" s="35"/>
      <c r="T29" s="38"/>
    </row>
    <row r="30" spans="1:20" ht="10.5" customHeight="1">
      <c r="A30" s="189"/>
      <c r="B30" s="194"/>
      <c r="C30" s="194"/>
      <c r="D30" s="31"/>
      <c r="E30" s="32"/>
      <c r="F30" s="35"/>
      <c r="G30" s="191"/>
      <c r="H30" s="35"/>
      <c r="I30" s="35"/>
      <c r="J30" s="35"/>
      <c r="K30" s="35"/>
      <c r="L30" s="35"/>
      <c r="M30" s="36"/>
      <c r="N30" s="35"/>
      <c r="O30" s="36"/>
      <c r="P30" s="35"/>
      <c r="Q30" s="36"/>
      <c r="R30" s="35"/>
      <c r="S30" s="35"/>
      <c r="T30" s="38"/>
    </row>
    <row r="31" spans="1:20" ht="15.75" customHeight="1">
      <c r="A31" s="189"/>
      <c r="B31" s="189"/>
      <c r="C31" s="189"/>
      <c r="D31" s="31"/>
      <c r="E31" s="32"/>
      <c r="F31" s="35"/>
      <c r="G31" s="191"/>
      <c r="H31" s="35"/>
      <c r="I31" s="35"/>
      <c r="J31" s="35"/>
      <c r="K31" s="35"/>
      <c r="L31" s="35"/>
      <c r="M31" s="36"/>
      <c r="N31" s="35"/>
      <c r="O31" s="36"/>
      <c r="P31" s="35"/>
      <c r="Q31" s="36"/>
      <c r="R31" s="35"/>
      <c r="S31" s="35"/>
      <c r="T31" s="38"/>
    </row>
    <row r="32" spans="1:20" ht="15.75" customHeight="1">
      <c r="A32" s="197"/>
      <c r="B32" s="197"/>
      <c r="C32" s="197"/>
      <c r="D32" s="31"/>
      <c r="E32" s="32"/>
      <c r="F32" s="35"/>
      <c r="G32" s="191"/>
      <c r="H32" s="35"/>
      <c r="I32" s="35"/>
      <c r="J32" s="35"/>
      <c r="K32" s="35"/>
      <c r="L32" s="35"/>
      <c r="M32" s="36"/>
      <c r="N32" s="35"/>
      <c r="O32" s="36"/>
      <c r="P32" s="35"/>
      <c r="Q32" s="36"/>
      <c r="R32" s="35"/>
      <c r="S32" s="35"/>
      <c r="T32" s="38"/>
    </row>
    <row r="33" spans="1:20" ht="15.75" customHeight="1">
      <c r="A33" s="189"/>
      <c r="B33" s="197"/>
      <c r="C33" s="197"/>
      <c r="D33" s="31"/>
      <c r="E33" s="32"/>
      <c r="F33" s="35"/>
      <c r="G33" s="191"/>
      <c r="H33" s="35"/>
      <c r="I33" s="35"/>
      <c r="J33" s="35"/>
      <c r="K33" s="35"/>
      <c r="L33" s="35"/>
      <c r="M33" s="36"/>
      <c r="N33" s="35"/>
      <c r="O33" s="36"/>
      <c r="P33" s="35"/>
      <c r="Q33" s="36"/>
      <c r="R33" s="35"/>
      <c r="S33" s="35"/>
      <c r="T33" s="38"/>
    </row>
    <row r="34" spans="1:20" ht="15.75" customHeight="1">
      <c r="A34" s="189"/>
      <c r="B34" s="189"/>
      <c r="C34" s="189"/>
      <c r="D34" s="31"/>
      <c r="E34" s="32"/>
      <c r="F34" s="35"/>
      <c r="G34" s="191"/>
      <c r="H34" s="35"/>
      <c r="I34" s="35"/>
      <c r="J34" s="35"/>
      <c r="K34" s="35"/>
      <c r="L34" s="35"/>
      <c r="M34" s="36"/>
      <c r="N34" s="35"/>
      <c r="O34" s="36"/>
      <c r="P34" s="35"/>
      <c r="Q34" s="36"/>
      <c r="R34" s="35"/>
      <c r="S34" s="35"/>
      <c r="T34" s="38"/>
    </row>
    <row r="35" spans="1:20" ht="15.75" customHeight="1">
      <c r="A35" s="189"/>
      <c r="B35" s="189"/>
      <c r="C35" s="189"/>
      <c r="D35" s="31"/>
      <c r="E35" s="32"/>
      <c r="F35" s="35"/>
      <c r="G35" s="191"/>
      <c r="H35" s="35"/>
      <c r="I35" s="35"/>
      <c r="J35" s="35"/>
      <c r="K35" s="35"/>
      <c r="L35" s="35"/>
      <c r="M35" s="36"/>
      <c r="N35" s="35"/>
      <c r="O35" s="36"/>
      <c r="P35" s="35"/>
      <c r="Q35" s="36"/>
      <c r="R35" s="35"/>
      <c r="S35" s="35"/>
      <c r="T35" s="38"/>
    </row>
    <row r="36" spans="1:20" ht="15.75" customHeight="1">
      <c r="A36" s="192"/>
      <c r="B36" s="192"/>
      <c r="C36" s="192"/>
      <c r="D36" s="31"/>
      <c r="E36" s="32"/>
      <c r="F36" s="35"/>
      <c r="G36" s="191"/>
      <c r="H36" s="35"/>
      <c r="I36" s="35"/>
      <c r="J36" s="35"/>
      <c r="K36" s="35"/>
      <c r="L36" s="35"/>
      <c r="M36" s="36"/>
      <c r="N36" s="35"/>
      <c r="O36" s="36"/>
      <c r="P36" s="35"/>
      <c r="Q36" s="36"/>
      <c r="R36" s="35"/>
      <c r="S36" s="35"/>
      <c r="T36" s="38"/>
    </row>
    <row r="37" spans="1:20" ht="15.75" customHeight="1">
      <c r="A37" s="192"/>
      <c r="B37" s="192"/>
      <c r="C37" s="192"/>
      <c r="D37" s="31"/>
      <c r="E37" s="32"/>
      <c r="F37" s="35"/>
      <c r="G37" s="191"/>
      <c r="H37" s="35"/>
      <c r="I37" s="35"/>
      <c r="J37" s="35"/>
      <c r="K37" s="35"/>
      <c r="L37" s="35"/>
      <c r="M37" s="36"/>
      <c r="N37" s="35"/>
      <c r="O37" s="36"/>
      <c r="P37" s="35"/>
      <c r="Q37" s="36"/>
      <c r="R37" s="35"/>
      <c r="S37" s="35"/>
      <c r="T37" s="38"/>
    </row>
    <row r="38" spans="1:20" ht="15.75" customHeight="1">
      <c r="A38" s="198"/>
      <c r="B38" s="199"/>
      <c r="C38" s="199"/>
      <c r="D38" s="31"/>
      <c r="E38" s="32"/>
      <c r="F38" s="35"/>
      <c r="G38" s="191"/>
      <c r="H38" s="35"/>
      <c r="I38" s="35"/>
      <c r="J38" s="35"/>
      <c r="K38" s="35"/>
      <c r="L38" s="35"/>
      <c r="M38" s="36"/>
      <c r="N38" s="35"/>
      <c r="O38" s="36"/>
      <c r="P38" s="35"/>
      <c r="Q38" s="36"/>
      <c r="R38" s="35"/>
      <c r="S38" s="35"/>
      <c r="T38" s="38"/>
    </row>
    <row r="39" spans="1:20" ht="7.5" customHeight="1">
      <c r="A39" s="7"/>
      <c r="B39" s="197"/>
      <c r="C39" s="197"/>
      <c r="D39" s="31"/>
      <c r="E39" s="32"/>
      <c r="F39" s="35"/>
      <c r="G39" s="191"/>
      <c r="H39" s="35"/>
      <c r="I39" s="35"/>
      <c r="J39" s="35"/>
      <c r="K39" s="35"/>
      <c r="L39" s="35"/>
      <c r="M39" s="36"/>
      <c r="N39" s="35"/>
      <c r="O39" s="36"/>
      <c r="P39" s="35"/>
      <c r="Q39" s="36"/>
      <c r="R39" s="35"/>
      <c r="S39" s="35"/>
      <c r="T39" s="38"/>
    </row>
    <row r="40" spans="1:20" ht="15.75" customHeight="1">
      <c r="A40" s="189"/>
      <c r="B40" s="189"/>
      <c r="C40" s="189"/>
      <c r="D40" s="189"/>
      <c r="E40" s="189"/>
      <c r="F40" s="189"/>
      <c r="G40" s="189"/>
      <c r="H40" s="189"/>
      <c r="I40" s="35"/>
      <c r="J40" s="35"/>
      <c r="K40" s="35"/>
      <c r="L40" s="35"/>
      <c r="M40" s="36"/>
      <c r="N40" s="35"/>
      <c r="O40" s="36"/>
      <c r="P40" s="35"/>
      <c r="Q40" s="36"/>
      <c r="R40" s="35"/>
      <c r="S40" s="35"/>
      <c r="T40" s="38"/>
    </row>
    <row r="41" spans="1:20" ht="15.75" customHeight="1">
      <c r="A41" s="200"/>
      <c r="B41" s="197"/>
      <c r="C41" s="197"/>
      <c r="D41" s="197"/>
      <c r="E41" s="197"/>
      <c r="F41" s="197"/>
      <c r="G41" s="197"/>
      <c r="H41" s="197"/>
      <c r="I41" s="35"/>
      <c r="J41" s="35"/>
      <c r="K41" s="35"/>
      <c r="L41" s="35"/>
      <c r="M41" s="36"/>
      <c r="N41" s="35"/>
      <c r="O41" s="36"/>
      <c r="P41" s="35"/>
      <c r="Q41" s="36"/>
      <c r="R41" s="35"/>
      <c r="S41" s="35"/>
      <c r="T41" s="38"/>
    </row>
    <row r="42" spans="1:20" ht="15.75" customHeight="1">
      <c r="A42" s="189"/>
      <c r="B42" s="189"/>
      <c r="C42" s="189"/>
      <c r="D42" s="31"/>
      <c r="E42" s="32"/>
      <c r="F42" s="35"/>
      <c r="G42" s="191"/>
      <c r="H42" s="35"/>
      <c r="I42" s="35"/>
      <c r="J42" s="35"/>
      <c r="K42" s="35"/>
      <c r="L42" s="35"/>
      <c r="M42" s="36"/>
      <c r="N42" s="35"/>
      <c r="O42" s="36"/>
      <c r="P42" s="35"/>
      <c r="Q42" s="36"/>
      <c r="R42" s="35"/>
      <c r="S42" s="35"/>
      <c r="T42" s="38"/>
    </row>
    <row r="43" spans="1:20" ht="17.25" customHeight="1">
      <c r="A43" s="165"/>
      <c r="B43" s="189"/>
      <c r="C43" s="189"/>
      <c r="D43" s="189"/>
      <c r="E43" s="189"/>
      <c r="F43" s="189"/>
      <c r="G43" s="191"/>
      <c r="H43" s="35"/>
      <c r="I43" s="35"/>
      <c r="J43" s="35"/>
      <c r="K43" s="35"/>
      <c r="L43" s="35"/>
      <c r="M43" s="36"/>
      <c r="N43" s="35"/>
      <c r="O43" s="36"/>
      <c r="P43" s="35"/>
      <c r="Q43" s="36"/>
      <c r="R43" s="35"/>
      <c r="S43" s="35"/>
      <c r="T43" s="38"/>
    </row>
    <row r="44" spans="1:20" ht="11.25" customHeight="1">
      <c r="A44" s="189"/>
      <c r="B44" s="194"/>
      <c r="C44" s="194"/>
      <c r="D44" s="31"/>
      <c r="E44" s="32"/>
      <c r="F44" s="35"/>
      <c r="G44" s="191"/>
      <c r="H44" s="35"/>
      <c r="I44" s="35"/>
      <c r="J44" s="35"/>
      <c r="K44" s="35"/>
      <c r="L44" s="35"/>
      <c r="M44" s="36"/>
      <c r="N44" s="35"/>
      <c r="O44" s="36"/>
      <c r="P44" s="35"/>
      <c r="Q44" s="36"/>
      <c r="R44" s="35"/>
      <c r="S44" s="35"/>
      <c r="T44" s="38"/>
    </row>
    <row r="45" spans="1:20" ht="15.75" customHeight="1">
      <c r="A45" s="189"/>
      <c r="B45" s="194"/>
      <c r="C45" s="194"/>
      <c r="D45" s="31"/>
      <c r="E45" s="32"/>
      <c r="F45" s="35"/>
      <c r="G45" s="191"/>
      <c r="H45" s="35"/>
      <c r="I45" s="35"/>
      <c r="J45" s="35"/>
      <c r="K45" s="35"/>
      <c r="L45" s="35"/>
      <c r="M45" s="36"/>
      <c r="N45" s="35"/>
      <c r="O45" s="36"/>
      <c r="P45" s="35"/>
      <c r="Q45" s="36"/>
      <c r="R45" s="35"/>
      <c r="S45" s="35"/>
      <c r="T45" s="38"/>
    </row>
    <row r="46" spans="1:20" ht="15.75" customHeight="1">
      <c r="A46" s="189"/>
      <c r="B46" s="194"/>
      <c r="C46" s="194"/>
      <c r="D46" s="31"/>
      <c r="E46" s="32"/>
      <c r="F46" s="35"/>
      <c r="G46" s="191"/>
      <c r="H46" s="35"/>
      <c r="I46" s="35"/>
      <c r="J46" s="35"/>
      <c r="K46" s="35"/>
      <c r="L46" s="35"/>
      <c r="M46" s="36"/>
      <c r="N46" s="35"/>
      <c r="O46" s="36"/>
      <c r="P46" s="35"/>
      <c r="Q46" s="36"/>
      <c r="R46" s="35"/>
      <c r="S46" s="35"/>
      <c r="T46" s="38"/>
    </row>
    <row r="47" spans="1:20" ht="15.75" customHeight="1">
      <c r="A47" s="192"/>
      <c r="B47" s="201"/>
      <c r="C47" s="201"/>
      <c r="D47" s="31"/>
      <c r="E47" s="32"/>
      <c r="F47" s="35"/>
      <c r="G47" s="191"/>
      <c r="H47" s="35"/>
      <c r="I47" s="35"/>
      <c r="J47" s="35"/>
      <c r="K47" s="35"/>
      <c r="L47" s="35"/>
      <c r="M47" s="36"/>
      <c r="N47" s="35"/>
      <c r="O47" s="36"/>
      <c r="P47" s="35"/>
      <c r="Q47" s="36"/>
      <c r="R47" s="35"/>
      <c r="S47" s="35"/>
      <c r="T47" s="38"/>
    </row>
    <row r="48" spans="1:20" ht="15.75" customHeight="1">
      <c r="A48" s="192"/>
      <c r="B48" s="193"/>
      <c r="C48" s="194"/>
      <c r="D48" s="31"/>
      <c r="E48" s="32"/>
      <c r="F48" s="35"/>
      <c r="G48" s="191"/>
      <c r="H48" s="35"/>
      <c r="I48" s="35"/>
      <c r="J48" s="35"/>
      <c r="K48" s="35"/>
      <c r="L48" s="35"/>
      <c r="M48" s="36"/>
      <c r="N48" s="35"/>
      <c r="O48" s="36"/>
      <c r="P48" s="35"/>
      <c r="Q48" s="36"/>
      <c r="R48" s="35"/>
      <c r="S48" s="35"/>
      <c r="T48" s="38"/>
    </row>
    <row r="49" spans="1:20" ht="15.75" customHeight="1">
      <c r="A49" s="192"/>
      <c r="B49" s="33"/>
      <c r="C49" s="33"/>
      <c r="D49" s="31"/>
      <c r="E49" s="32"/>
      <c r="F49" s="35"/>
      <c r="G49" s="191"/>
      <c r="H49" s="35"/>
      <c r="I49" s="35"/>
      <c r="J49" s="35"/>
      <c r="K49" s="35"/>
      <c r="L49" s="35"/>
      <c r="M49" s="36"/>
      <c r="N49" s="35"/>
      <c r="O49" s="36"/>
      <c r="P49" s="35"/>
      <c r="Q49" s="36"/>
      <c r="R49" s="35"/>
      <c r="S49" s="35"/>
      <c r="T49" s="38"/>
    </row>
    <row r="50" spans="1:20" ht="15.75" customHeight="1">
      <c r="A50" s="192"/>
      <c r="B50" s="33"/>
      <c r="C50" s="33"/>
      <c r="D50" s="31"/>
      <c r="E50" s="32"/>
      <c r="F50" s="35"/>
      <c r="G50" s="191"/>
      <c r="H50" s="35"/>
      <c r="I50" s="35"/>
      <c r="J50" s="35"/>
      <c r="K50" s="35"/>
      <c r="L50" s="35"/>
      <c r="M50" s="36"/>
      <c r="N50" s="35"/>
      <c r="O50" s="36"/>
      <c r="P50" s="35"/>
      <c r="Q50" s="36"/>
      <c r="R50" s="35"/>
      <c r="S50" s="35"/>
      <c r="T50" s="38"/>
    </row>
    <row r="51" spans="1:20" ht="15.75" customHeight="1">
      <c r="A51" s="192"/>
      <c r="B51" s="33"/>
      <c r="C51" s="33"/>
      <c r="D51" s="31"/>
      <c r="E51" s="32"/>
      <c r="F51" s="35"/>
      <c r="G51" s="191"/>
      <c r="H51" s="35"/>
      <c r="I51" s="35"/>
      <c r="J51" s="35"/>
      <c r="K51" s="35"/>
      <c r="L51" s="35"/>
      <c r="M51" s="36"/>
      <c r="N51" s="35"/>
      <c r="O51" s="36"/>
      <c r="P51" s="35"/>
      <c r="Q51" s="36"/>
      <c r="R51" s="35"/>
      <c r="S51" s="35"/>
      <c r="T51" s="38"/>
    </row>
    <row r="52" spans="1:20" ht="15.75" customHeight="1">
      <c r="A52" s="192"/>
      <c r="B52" s="33"/>
      <c r="C52" s="33"/>
      <c r="D52" s="31"/>
      <c r="E52" s="32"/>
      <c r="F52" s="35"/>
      <c r="G52" s="191"/>
      <c r="H52" s="35"/>
      <c r="I52" s="35"/>
      <c r="J52" s="35"/>
      <c r="K52" s="35"/>
      <c r="L52" s="35"/>
      <c r="M52" s="36"/>
      <c r="N52" s="35"/>
      <c r="O52" s="36"/>
      <c r="P52" s="35"/>
      <c r="Q52" s="36"/>
      <c r="R52" s="35"/>
      <c r="S52" s="35"/>
      <c r="T52" s="38"/>
    </row>
    <row r="53" spans="1:20" ht="15.75" customHeight="1">
      <c r="A53" s="189"/>
      <c r="B53" s="194"/>
      <c r="C53" s="194"/>
      <c r="D53" s="31"/>
      <c r="E53" s="32"/>
      <c r="F53" s="35"/>
      <c r="G53" s="191"/>
      <c r="H53" s="35"/>
      <c r="I53" s="35"/>
      <c r="J53" s="35"/>
      <c r="K53" s="35"/>
      <c r="L53" s="35"/>
      <c r="M53" s="36"/>
      <c r="N53" s="35"/>
      <c r="O53" s="36"/>
      <c r="P53" s="35"/>
      <c r="Q53" s="36"/>
      <c r="R53" s="35"/>
      <c r="S53" s="35"/>
      <c r="T53" s="38"/>
    </row>
    <row r="54" spans="1:20" ht="15.75" customHeight="1">
      <c r="A54" s="189"/>
      <c r="B54" s="189"/>
      <c r="C54" s="189"/>
      <c r="D54" s="189"/>
      <c r="E54" s="189"/>
      <c r="F54" s="189"/>
      <c r="G54" s="191"/>
      <c r="H54" s="35"/>
      <c r="I54" s="35"/>
      <c r="J54" s="35"/>
      <c r="K54" s="35"/>
      <c r="L54" s="35"/>
      <c r="M54" s="36"/>
      <c r="N54" s="35"/>
      <c r="O54" s="36"/>
      <c r="P54" s="35"/>
      <c r="Q54" s="36"/>
      <c r="R54" s="35"/>
      <c r="S54" s="35"/>
      <c r="T54" s="38"/>
    </row>
    <row r="55" spans="1:20" ht="15.75" customHeight="1">
      <c r="A55" s="189"/>
      <c r="B55" s="194"/>
      <c r="C55" s="194"/>
      <c r="D55" s="31"/>
      <c r="E55" s="32"/>
      <c r="F55" s="35"/>
      <c r="G55" s="191"/>
      <c r="H55" s="35"/>
      <c r="I55" s="35"/>
      <c r="J55" s="35"/>
      <c r="K55" s="35"/>
      <c r="L55" s="35"/>
      <c r="M55" s="36"/>
      <c r="N55" s="35"/>
      <c r="O55" s="36"/>
      <c r="P55" s="35"/>
      <c r="Q55" s="36"/>
      <c r="R55" s="35"/>
      <c r="S55" s="35"/>
      <c r="T55" s="38"/>
    </row>
    <row r="56" spans="1:20" ht="15.75" customHeight="1">
      <c r="A56" s="189"/>
      <c r="B56" s="194"/>
      <c r="C56" s="194"/>
      <c r="D56" s="7"/>
      <c r="E56" s="7"/>
      <c r="F56" s="7"/>
      <c r="G56" s="7"/>
      <c r="H56" s="35"/>
      <c r="I56" s="35"/>
      <c r="J56" s="35"/>
      <c r="K56" s="35"/>
      <c r="L56" s="35"/>
      <c r="M56" s="36"/>
      <c r="N56" s="35"/>
      <c r="O56" s="36"/>
      <c r="P56" s="35"/>
      <c r="Q56" s="36"/>
      <c r="R56" s="35"/>
      <c r="S56" s="35"/>
      <c r="T56" s="38"/>
    </row>
    <row r="57" spans="1:20" ht="15.75" customHeight="1">
      <c r="A57" s="189"/>
      <c r="B57" s="194"/>
      <c r="C57" s="194"/>
      <c r="D57" s="7"/>
      <c r="E57" s="7"/>
      <c r="F57" s="7"/>
      <c r="G57" s="7"/>
      <c r="H57" s="35"/>
      <c r="I57" s="35"/>
      <c r="J57" s="35"/>
      <c r="K57" s="35"/>
      <c r="L57" s="35"/>
      <c r="M57" s="36"/>
      <c r="N57" s="35"/>
      <c r="O57" s="36"/>
      <c r="P57" s="35"/>
      <c r="Q57" s="36"/>
      <c r="R57" s="35"/>
      <c r="S57" s="35"/>
      <c r="T57" s="38"/>
    </row>
    <row r="58" spans="1:20" ht="15.75" customHeight="1">
      <c r="A58" s="189"/>
      <c r="B58" s="194"/>
      <c r="C58" s="194"/>
      <c r="D58" s="7"/>
      <c r="E58" s="7"/>
      <c r="F58" s="7"/>
      <c r="G58" s="7"/>
      <c r="H58" s="35"/>
      <c r="I58" s="35"/>
      <c r="J58" s="35"/>
      <c r="K58" s="35"/>
      <c r="L58" s="35"/>
      <c r="M58" s="36"/>
      <c r="N58" s="35"/>
      <c r="O58" s="36"/>
      <c r="P58" s="35"/>
      <c r="Q58" s="36"/>
      <c r="R58" s="35"/>
      <c r="S58" s="35"/>
      <c r="T58" s="38"/>
    </row>
    <row r="59" spans="1:20" ht="15.75" customHeight="1">
      <c r="A59" s="174"/>
      <c r="B59" s="174"/>
      <c r="C59" s="174"/>
      <c r="D59" s="174"/>
      <c r="E59" s="32"/>
      <c r="F59" s="35"/>
      <c r="G59" s="191"/>
      <c r="H59" s="35"/>
      <c r="I59" s="35"/>
      <c r="J59" s="35"/>
      <c r="K59" s="35"/>
      <c r="L59" s="35"/>
      <c r="M59" s="36"/>
      <c r="N59" s="35"/>
      <c r="O59" s="36"/>
      <c r="P59" s="35"/>
      <c r="Q59" s="36"/>
      <c r="R59" s="35"/>
      <c r="S59" s="35"/>
      <c r="T59" s="38"/>
    </row>
    <row r="60" spans="1:20" ht="15.75" customHeight="1">
      <c r="A60" s="179"/>
      <c r="B60" s="179"/>
      <c r="C60" s="179"/>
      <c r="D60" s="180"/>
      <c r="E60" s="32"/>
      <c r="F60" s="35"/>
      <c r="G60" s="191"/>
      <c r="H60" s="35"/>
      <c r="I60" s="35"/>
      <c r="J60" s="35"/>
      <c r="K60" s="35"/>
      <c r="L60" s="35"/>
      <c r="M60" s="36"/>
      <c r="N60" s="35"/>
      <c r="O60" s="36"/>
      <c r="P60" s="35"/>
      <c r="Q60" s="36"/>
      <c r="R60" s="35"/>
      <c r="S60" s="35"/>
      <c r="T60" s="38"/>
    </row>
    <row r="61" spans="1:20" ht="15.75" customHeight="1">
      <c r="A61" s="184"/>
      <c r="B61" s="184"/>
      <c r="C61" s="184"/>
      <c r="D61" s="185"/>
      <c r="E61" s="32"/>
      <c r="F61" s="35"/>
      <c r="G61" s="191"/>
      <c r="H61" s="35"/>
      <c r="I61" s="35"/>
      <c r="J61" s="35"/>
      <c r="K61" s="35"/>
      <c r="L61" s="35"/>
      <c r="M61" s="36"/>
      <c r="N61" s="35"/>
      <c r="O61" s="36"/>
      <c r="P61" s="35"/>
      <c r="Q61" s="36"/>
      <c r="R61" s="35"/>
      <c r="S61" s="35"/>
      <c r="T61" s="38"/>
    </row>
    <row r="62" spans="1:20" ht="16.5" customHeight="1">
      <c r="A62" s="189"/>
      <c r="B62" s="189"/>
      <c r="C62" s="189"/>
      <c r="D62" s="31"/>
      <c r="E62" s="32"/>
      <c r="F62" s="35"/>
      <c r="G62" s="191"/>
      <c r="H62" s="35"/>
      <c r="I62" s="35"/>
      <c r="J62" s="35"/>
      <c r="K62" s="35"/>
      <c r="L62" s="35"/>
      <c r="M62" s="36"/>
      <c r="N62" s="35"/>
      <c r="O62" s="36"/>
      <c r="P62" s="35"/>
      <c r="Q62" s="36"/>
      <c r="R62" s="35"/>
      <c r="S62" s="35"/>
      <c r="T62" s="38"/>
    </row>
    <row r="63" spans="1:20" ht="12" customHeight="1">
      <c r="A63" s="192"/>
      <c r="B63" s="190"/>
      <c r="C63" s="35"/>
      <c r="D63" s="31"/>
      <c r="E63" s="32"/>
      <c r="F63" s="35"/>
      <c r="G63" s="191"/>
      <c r="H63" s="35"/>
      <c r="I63" s="35"/>
      <c r="J63" s="35"/>
      <c r="K63" s="35"/>
      <c r="L63" s="35"/>
      <c r="M63" s="36"/>
      <c r="N63" s="35"/>
      <c r="O63" s="36"/>
      <c r="P63" s="35"/>
      <c r="Q63" s="36"/>
      <c r="R63" s="35"/>
      <c r="S63" s="35"/>
      <c r="T63" s="38"/>
    </row>
    <row r="64" spans="1:20" ht="26.25" customHeight="1">
      <c r="A64" s="192"/>
      <c r="B64" s="179"/>
      <c r="C64" s="179"/>
      <c r="D64" s="31"/>
      <c r="E64" s="32"/>
      <c r="F64" s="35"/>
      <c r="G64" s="191"/>
      <c r="H64" s="35"/>
      <c r="I64" s="35"/>
      <c r="J64" s="35"/>
      <c r="K64" s="35"/>
      <c r="L64" s="35"/>
      <c r="M64" s="36"/>
      <c r="N64" s="35"/>
      <c r="O64" s="36"/>
      <c r="P64" s="35"/>
      <c r="Q64" s="36"/>
      <c r="R64" s="35"/>
      <c r="S64" s="35"/>
      <c r="T64" s="38"/>
    </row>
    <row r="65" spans="1:20" ht="15.75" customHeight="1">
      <c r="A65" s="192"/>
      <c r="B65" s="193"/>
      <c r="C65" s="194"/>
      <c r="D65" s="31"/>
      <c r="E65" s="32"/>
      <c r="F65" s="35"/>
      <c r="G65" s="191"/>
      <c r="H65" s="35"/>
      <c r="I65" s="35"/>
      <c r="J65" s="35"/>
      <c r="K65" s="35"/>
      <c r="L65" s="35"/>
      <c r="M65" s="36"/>
      <c r="N65" s="35"/>
      <c r="O65" s="36"/>
      <c r="P65" s="35"/>
      <c r="Q65" s="36"/>
      <c r="R65" s="35"/>
      <c r="S65" s="35"/>
      <c r="T65" s="38"/>
    </row>
    <row r="66" spans="1:20" ht="16.5" customHeight="1">
      <c r="A66" s="192"/>
      <c r="B66" s="33"/>
      <c r="C66" s="33"/>
      <c r="D66" s="31"/>
      <c r="E66" s="32"/>
      <c r="F66" s="35"/>
      <c r="G66" s="191"/>
      <c r="H66" s="35"/>
      <c r="I66" s="35"/>
      <c r="J66" s="35"/>
      <c r="K66" s="35"/>
      <c r="L66" s="35"/>
      <c r="M66" s="36"/>
      <c r="N66" s="35"/>
      <c r="O66" s="36"/>
      <c r="P66" s="35"/>
      <c r="Q66" s="36"/>
      <c r="R66" s="35"/>
      <c r="S66" s="35"/>
      <c r="T66" s="38"/>
    </row>
    <row r="67" spans="1:20" ht="18" customHeight="1">
      <c r="A67" s="192"/>
      <c r="B67" s="33"/>
      <c r="C67" s="33"/>
      <c r="D67" s="31"/>
      <c r="E67" s="32"/>
      <c r="F67" s="35"/>
      <c r="G67" s="191"/>
      <c r="H67" s="35"/>
      <c r="I67" s="35"/>
      <c r="J67" s="35"/>
      <c r="K67" s="35"/>
      <c r="L67" s="35"/>
      <c r="M67" s="36"/>
      <c r="N67" s="35"/>
      <c r="O67" s="36"/>
      <c r="P67" s="35"/>
      <c r="Q67" s="36"/>
      <c r="R67" s="35"/>
      <c r="S67" s="35"/>
      <c r="T67" s="38"/>
    </row>
    <row r="68" spans="1:20" ht="24.75" customHeight="1">
      <c r="A68" s="192"/>
      <c r="B68" s="33"/>
      <c r="C68" s="33"/>
      <c r="D68" s="31"/>
      <c r="E68" s="32"/>
      <c r="F68" s="35"/>
      <c r="G68" s="191"/>
      <c r="H68" s="35"/>
      <c r="I68" s="35"/>
      <c r="J68" s="35"/>
      <c r="K68" s="35"/>
      <c r="L68" s="35"/>
      <c r="M68" s="36"/>
      <c r="N68" s="35"/>
      <c r="O68" s="36"/>
      <c r="P68" s="35"/>
      <c r="Q68" s="36"/>
      <c r="R68" s="35"/>
      <c r="S68" s="35"/>
      <c r="T68" s="38"/>
    </row>
    <row r="69" spans="1:20" ht="23.25" customHeight="1">
      <c r="A69" s="189"/>
      <c r="B69" s="194"/>
      <c r="C69" s="194"/>
      <c r="D69" s="31"/>
      <c r="E69" s="32"/>
      <c r="F69" s="35"/>
      <c r="G69" s="191"/>
      <c r="H69" s="35"/>
      <c r="I69" s="35"/>
      <c r="J69" s="35"/>
      <c r="K69" s="35"/>
      <c r="L69" s="35"/>
      <c r="M69" s="36"/>
      <c r="N69" s="35"/>
      <c r="O69" s="36"/>
      <c r="P69" s="35"/>
      <c r="Q69" s="36"/>
      <c r="R69" s="35"/>
      <c r="S69" s="35"/>
      <c r="T69" s="38"/>
    </row>
    <row r="70" spans="1:20" ht="16.5" customHeight="1">
      <c r="A70" s="189"/>
      <c r="B70" s="194"/>
      <c r="C70" s="194"/>
      <c r="D70" s="31"/>
      <c r="E70" s="32"/>
      <c r="F70" s="35"/>
      <c r="G70" s="191"/>
      <c r="H70" s="35"/>
      <c r="I70" s="35"/>
      <c r="J70" s="35"/>
      <c r="K70" s="35"/>
      <c r="L70" s="35"/>
      <c r="M70" s="36"/>
      <c r="N70" s="35"/>
      <c r="O70" s="36"/>
      <c r="P70" s="35"/>
      <c r="Q70" s="36"/>
      <c r="R70" s="35"/>
      <c r="S70" s="35"/>
      <c r="T70" s="38"/>
    </row>
    <row r="71" spans="1:20" ht="16.5" customHeight="1">
      <c r="A71" s="189"/>
      <c r="B71" s="195"/>
      <c r="C71" s="194"/>
      <c r="D71" s="31"/>
      <c r="E71" s="32"/>
      <c r="F71" s="35"/>
      <c r="G71" s="191"/>
      <c r="H71" s="35"/>
      <c r="I71" s="35"/>
      <c r="J71" s="35"/>
      <c r="K71" s="35"/>
      <c r="L71" s="35"/>
      <c r="M71" s="36"/>
      <c r="N71" s="35"/>
      <c r="O71" s="36"/>
      <c r="P71" s="35"/>
      <c r="Q71" s="36"/>
      <c r="R71" s="35"/>
      <c r="S71" s="35"/>
      <c r="T71" s="38"/>
    </row>
    <row r="72" spans="1:20" ht="18" customHeight="1">
      <c r="A72" s="192"/>
      <c r="B72" s="196"/>
      <c r="C72" s="194"/>
      <c r="D72" s="31"/>
      <c r="E72" s="32"/>
      <c r="F72" s="35"/>
      <c r="G72" s="191"/>
      <c r="H72" s="35"/>
      <c r="I72" s="35"/>
      <c r="J72" s="35"/>
      <c r="K72" s="35"/>
      <c r="L72" s="35"/>
      <c r="M72" s="36"/>
      <c r="N72" s="35"/>
      <c r="O72" s="36"/>
      <c r="P72" s="35"/>
      <c r="Q72" s="36"/>
      <c r="R72" s="35"/>
      <c r="S72" s="35"/>
      <c r="T72" s="38"/>
    </row>
    <row r="73" spans="1:20" ht="17.25" customHeight="1">
      <c r="A73" s="192"/>
      <c r="B73" s="196"/>
      <c r="C73" s="194"/>
      <c r="D73" s="31"/>
      <c r="E73" s="32"/>
      <c r="F73" s="35"/>
      <c r="G73" s="191"/>
      <c r="H73" s="35"/>
      <c r="I73" s="35"/>
      <c r="J73" s="35"/>
      <c r="K73" s="35"/>
      <c r="L73" s="35"/>
      <c r="M73" s="36"/>
      <c r="N73" s="35"/>
      <c r="O73" s="36"/>
      <c r="P73" s="35"/>
      <c r="Q73" s="36"/>
      <c r="R73" s="35"/>
      <c r="S73" s="35"/>
      <c r="T73" s="38"/>
    </row>
    <row r="74" spans="1:20" ht="12" customHeight="1">
      <c r="A74" s="189"/>
      <c r="B74" s="194"/>
      <c r="C74" s="194"/>
      <c r="D74" s="31"/>
      <c r="E74" s="32"/>
      <c r="F74" s="35"/>
      <c r="G74" s="191"/>
      <c r="H74" s="35"/>
      <c r="I74" s="35"/>
      <c r="J74" s="35"/>
      <c r="K74" s="35"/>
      <c r="L74" s="35"/>
      <c r="M74" s="36"/>
      <c r="N74" s="35"/>
      <c r="O74" s="36"/>
      <c r="P74" s="35"/>
      <c r="Q74" s="36"/>
      <c r="R74" s="35"/>
      <c r="S74" s="35"/>
      <c r="T74" s="38"/>
    </row>
    <row r="75" spans="1:20" ht="17.25" customHeight="1">
      <c r="A75" s="189"/>
      <c r="B75" s="189"/>
      <c r="C75" s="189"/>
      <c r="D75" s="189"/>
      <c r="E75" s="189"/>
      <c r="F75" s="189"/>
      <c r="G75" s="189"/>
      <c r="H75" s="35"/>
      <c r="I75" s="35"/>
      <c r="J75" s="35"/>
      <c r="K75" s="35"/>
      <c r="L75" s="35"/>
      <c r="M75" s="36"/>
      <c r="N75" s="35"/>
      <c r="O75" s="36"/>
      <c r="P75" s="35"/>
      <c r="Q75" s="36"/>
      <c r="R75" s="35"/>
      <c r="S75" s="35"/>
      <c r="T75" s="38"/>
    </row>
    <row r="76" spans="1:20" ht="12.75" customHeight="1">
      <c r="A76" s="189"/>
      <c r="B76" s="194"/>
      <c r="C76" s="194"/>
      <c r="D76" s="31"/>
      <c r="E76" s="32"/>
      <c r="F76" s="35"/>
      <c r="G76" s="191"/>
      <c r="H76" s="35"/>
      <c r="I76" s="35"/>
      <c r="J76" s="35"/>
      <c r="K76" s="35"/>
      <c r="L76" s="35"/>
      <c r="M76" s="36"/>
      <c r="N76" s="35"/>
      <c r="O76" s="36"/>
      <c r="P76" s="35"/>
      <c r="Q76" s="36"/>
      <c r="R76" s="35"/>
      <c r="S76" s="35"/>
      <c r="T76" s="38"/>
    </row>
    <row r="77" spans="1:20" ht="18" customHeight="1">
      <c r="A77" s="189"/>
      <c r="B77" s="189"/>
      <c r="C77" s="189"/>
      <c r="D77" s="31"/>
      <c r="E77" s="32"/>
      <c r="F77" s="35"/>
      <c r="G77" s="191"/>
      <c r="H77" s="35"/>
      <c r="I77" s="35"/>
      <c r="J77" s="35"/>
      <c r="K77" s="35"/>
      <c r="L77" s="35"/>
      <c r="M77" s="36"/>
      <c r="N77" s="35"/>
      <c r="O77" s="36"/>
      <c r="P77" s="35"/>
      <c r="Q77" s="36"/>
      <c r="R77" s="35"/>
      <c r="S77" s="35"/>
      <c r="T77" s="38"/>
    </row>
    <row r="78" spans="1:20" ht="18.75" customHeight="1">
      <c r="A78" s="197"/>
      <c r="B78" s="197"/>
      <c r="C78" s="197"/>
      <c r="D78" s="31"/>
      <c r="E78" s="32"/>
      <c r="F78" s="35"/>
      <c r="G78" s="191"/>
      <c r="H78" s="35"/>
      <c r="I78" s="35"/>
      <c r="J78" s="35"/>
      <c r="K78" s="35"/>
      <c r="L78" s="35"/>
      <c r="M78" s="36"/>
      <c r="N78" s="35"/>
      <c r="O78" s="36"/>
      <c r="P78" s="35"/>
      <c r="Q78" s="36"/>
      <c r="R78" s="35"/>
      <c r="S78" s="35"/>
      <c r="T78" s="38"/>
    </row>
    <row r="79" spans="1:20" ht="14.25" customHeight="1">
      <c r="A79" s="189"/>
      <c r="B79" s="197"/>
      <c r="C79" s="197"/>
      <c r="D79" s="31"/>
      <c r="E79" s="32"/>
      <c r="F79" s="35"/>
      <c r="G79" s="191"/>
      <c r="H79" s="35"/>
      <c r="I79" s="35"/>
      <c r="J79" s="35"/>
      <c r="K79" s="35"/>
      <c r="L79" s="35"/>
      <c r="M79" s="36"/>
      <c r="N79" s="35"/>
      <c r="O79" s="36"/>
      <c r="P79" s="35"/>
      <c r="Q79" s="36"/>
      <c r="R79" s="35"/>
      <c r="S79" s="35"/>
      <c r="T79" s="38"/>
    </row>
    <row r="80" spans="1:20" ht="17.25" customHeight="1">
      <c r="A80" s="189"/>
      <c r="B80" s="189"/>
      <c r="C80" s="189"/>
      <c r="D80" s="31"/>
      <c r="E80" s="32"/>
      <c r="F80" s="35"/>
      <c r="G80" s="191"/>
      <c r="H80" s="35"/>
      <c r="I80" s="35"/>
      <c r="J80" s="35"/>
      <c r="K80" s="35"/>
      <c r="L80" s="35"/>
      <c r="M80" s="36"/>
      <c r="N80" s="35"/>
      <c r="O80" s="36"/>
      <c r="P80" s="35"/>
      <c r="Q80" s="36"/>
      <c r="R80" s="35"/>
      <c r="S80" s="35"/>
      <c r="T80" s="38"/>
    </row>
    <row r="81" spans="1:20" ht="15" customHeight="1">
      <c r="A81" s="189"/>
      <c r="B81" s="189"/>
      <c r="C81" s="189"/>
      <c r="D81" s="31"/>
      <c r="E81" s="32"/>
      <c r="F81" s="35"/>
      <c r="G81" s="191"/>
      <c r="H81" s="35"/>
      <c r="I81" s="35"/>
      <c r="J81" s="35"/>
      <c r="K81" s="35"/>
      <c r="L81" s="35"/>
      <c r="M81" s="36"/>
      <c r="N81" s="35"/>
      <c r="O81" s="36"/>
      <c r="P81" s="35"/>
      <c r="Q81" s="36"/>
      <c r="R81" s="35"/>
      <c r="S81" s="35"/>
      <c r="T81" s="38"/>
    </row>
    <row r="82" spans="1:20" ht="18" customHeight="1">
      <c r="A82" s="192"/>
      <c r="B82" s="192"/>
      <c r="C82" s="192"/>
      <c r="D82" s="31"/>
      <c r="E82" s="32"/>
      <c r="F82" s="35"/>
      <c r="G82" s="191"/>
      <c r="H82" s="35"/>
      <c r="I82" s="35"/>
      <c r="J82" s="35"/>
      <c r="K82" s="35"/>
      <c r="L82" s="35"/>
      <c r="M82" s="36"/>
      <c r="N82" s="35"/>
      <c r="O82" s="36"/>
      <c r="P82" s="35"/>
      <c r="Q82" s="36"/>
      <c r="R82" s="35"/>
      <c r="S82" s="35"/>
      <c r="T82" s="38"/>
    </row>
    <row r="83" spans="1:20" ht="17.25" customHeight="1">
      <c r="A83" s="192"/>
      <c r="B83" s="192"/>
      <c r="C83" s="192"/>
      <c r="D83" s="31"/>
      <c r="E83" s="32"/>
      <c r="F83" s="35"/>
      <c r="G83" s="191"/>
      <c r="H83" s="35"/>
      <c r="I83" s="35"/>
      <c r="J83" s="35"/>
      <c r="K83" s="35"/>
      <c r="L83" s="35"/>
      <c r="M83" s="36"/>
      <c r="N83" s="35"/>
      <c r="O83" s="36"/>
      <c r="P83" s="35"/>
      <c r="Q83" s="36"/>
      <c r="R83" s="35"/>
      <c r="S83" s="35"/>
      <c r="T83" s="38"/>
    </row>
    <row r="84" spans="1:20" ht="16.5" customHeight="1">
      <c r="A84" s="198"/>
      <c r="B84" s="199"/>
      <c r="C84" s="199"/>
      <c r="D84" s="31"/>
      <c r="E84" s="32"/>
      <c r="F84" s="35"/>
      <c r="G84" s="191"/>
      <c r="H84" s="35"/>
      <c r="I84" s="35"/>
      <c r="J84" s="35"/>
      <c r="K84" s="35"/>
      <c r="L84" s="35"/>
      <c r="M84" s="36"/>
      <c r="N84" s="35"/>
      <c r="O84" s="36"/>
      <c r="P84" s="35"/>
      <c r="Q84" s="36"/>
      <c r="R84" s="35"/>
      <c r="S84" s="35"/>
      <c r="T84" s="38"/>
    </row>
    <row r="85" spans="1:20" ht="15.75" customHeight="1">
      <c r="A85" s="7"/>
      <c r="B85" s="197"/>
      <c r="C85" s="197"/>
      <c r="D85" s="31"/>
      <c r="E85" s="32"/>
      <c r="F85" s="35"/>
      <c r="G85" s="191"/>
      <c r="H85" s="35"/>
      <c r="I85" s="35"/>
      <c r="J85" s="35"/>
      <c r="K85" s="35"/>
      <c r="L85" s="35"/>
      <c r="M85" s="36"/>
      <c r="N85" s="35"/>
      <c r="O85" s="36"/>
      <c r="P85" s="35"/>
      <c r="Q85" s="36"/>
      <c r="R85" s="35"/>
      <c r="S85" s="35"/>
      <c r="T85" s="38"/>
    </row>
    <row r="86" spans="1:20" ht="16.5" customHeight="1">
      <c r="A86" s="189"/>
      <c r="B86" s="189"/>
      <c r="C86" s="189"/>
      <c r="D86" s="189"/>
      <c r="E86" s="189"/>
      <c r="F86" s="189"/>
      <c r="G86" s="189"/>
      <c r="H86" s="35"/>
      <c r="I86" s="35"/>
      <c r="J86" s="35"/>
      <c r="K86" s="35"/>
      <c r="L86" s="35"/>
      <c r="M86" s="36"/>
      <c r="N86" s="35"/>
      <c r="O86" s="36"/>
      <c r="P86" s="35"/>
      <c r="Q86" s="36"/>
      <c r="R86" s="35"/>
      <c r="S86" s="35"/>
      <c r="T86" s="38"/>
    </row>
    <row r="87" spans="1:20" ht="16.5" customHeight="1">
      <c r="A87" s="200"/>
      <c r="B87" s="197"/>
      <c r="C87" s="197"/>
      <c r="D87" s="197"/>
      <c r="E87" s="197"/>
      <c r="F87" s="197"/>
      <c r="G87" s="197"/>
      <c r="H87" s="35"/>
      <c r="I87" s="35"/>
      <c r="J87" s="35"/>
      <c r="K87" s="35"/>
      <c r="L87" s="35"/>
      <c r="M87" s="36"/>
      <c r="N87" s="35"/>
      <c r="O87" s="36"/>
      <c r="P87" s="35"/>
      <c r="Q87" s="36"/>
      <c r="R87" s="35"/>
      <c r="S87" s="35"/>
      <c r="T87" s="38"/>
    </row>
    <row r="88" spans="1:20" ht="19.5" customHeight="1">
      <c r="A88" s="189"/>
      <c r="B88" s="189"/>
      <c r="C88" s="189"/>
      <c r="D88" s="189"/>
      <c r="E88" s="189"/>
      <c r="F88" s="189"/>
      <c r="G88" s="189"/>
      <c r="H88" s="35"/>
      <c r="I88" s="35"/>
      <c r="J88" s="35"/>
      <c r="K88" s="35"/>
      <c r="L88" s="35"/>
      <c r="M88" s="36"/>
      <c r="N88" s="35"/>
      <c r="O88" s="36"/>
      <c r="P88" s="35"/>
      <c r="Q88" s="36"/>
      <c r="R88" s="35"/>
      <c r="S88" s="35"/>
      <c r="T88" s="38"/>
    </row>
    <row r="89" spans="1:20" ht="11.25" customHeight="1">
      <c r="A89" s="189"/>
      <c r="B89" s="194"/>
      <c r="C89" s="194"/>
      <c r="D89" s="31"/>
      <c r="E89" s="32"/>
      <c r="F89" s="35"/>
      <c r="G89" s="191"/>
      <c r="H89" s="35"/>
      <c r="I89" s="35"/>
      <c r="J89" s="35"/>
      <c r="K89" s="35"/>
      <c r="L89" s="35"/>
      <c r="M89" s="36"/>
      <c r="N89" s="35"/>
      <c r="O89" s="36"/>
      <c r="P89" s="35"/>
      <c r="Q89" s="36"/>
      <c r="R89" s="35"/>
      <c r="S89" s="35"/>
      <c r="T89" s="38"/>
    </row>
    <row r="90" spans="1:20" ht="18" customHeight="1">
      <c r="A90" s="189"/>
      <c r="B90" s="194"/>
      <c r="C90" s="194"/>
      <c r="D90" s="31"/>
      <c r="E90" s="32"/>
      <c r="F90" s="35"/>
      <c r="G90" s="191"/>
      <c r="H90" s="35"/>
      <c r="I90" s="35"/>
      <c r="J90" s="35"/>
      <c r="K90" s="35"/>
      <c r="L90" s="35"/>
      <c r="M90" s="36"/>
      <c r="N90" s="35"/>
      <c r="O90" s="36"/>
      <c r="P90" s="35"/>
      <c r="Q90" s="36"/>
      <c r="R90" s="35"/>
      <c r="S90" s="35"/>
      <c r="T90" s="38"/>
    </row>
    <row r="91" spans="1:20" ht="17.25" customHeight="1">
      <c r="A91" s="192"/>
      <c r="B91" s="196"/>
      <c r="C91" s="194"/>
      <c r="D91" s="31"/>
      <c r="E91" s="32"/>
      <c r="F91" s="35"/>
      <c r="G91" s="191"/>
      <c r="H91" s="35"/>
      <c r="I91" s="35"/>
      <c r="J91" s="35"/>
      <c r="K91" s="35"/>
      <c r="L91" s="35"/>
      <c r="M91" s="36"/>
      <c r="N91" s="35"/>
      <c r="O91" s="36"/>
      <c r="P91" s="35"/>
      <c r="Q91" s="36"/>
      <c r="R91" s="35"/>
      <c r="S91" s="35"/>
      <c r="T91" s="38"/>
    </row>
    <row r="92" spans="1:20" ht="16.5" customHeight="1">
      <c r="A92" s="192"/>
      <c r="B92" s="196"/>
      <c r="C92" s="201"/>
      <c r="D92" s="31"/>
      <c r="E92" s="32"/>
      <c r="F92" s="35"/>
      <c r="G92" s="191"/>
      <c r="H92" s="35"/>
      <c r="I92" s="35"/>
      <c r="J92" s="35"/>
      <c r="K92" s="35"/>
      <c r="L92" s="35"/>
      <c r="M92" s="36"/>
      <c r="N92" s="35"/>
      <c r="O92" s="36"/>
      <c r="P92" s="35"/>
      <c r="Q92" s="36"/>
      <c r="R92" s="35"/>
      <c r="S92" s="35"/>
      <c r="T92" s="38"/>
    </row>
    <row r="93" spans="1:20" ht="13.5" customHeight="1">
      <c r="A93" s="192"/>
      <c r="B93" s="193"/>
      <c r="C93" s="194"/>
      <c r="D93" s="31"/>
      <c r="E93" s="32"/>
      <c r="F93" s="35"/>
      <c r="G93" s="191"/>
      <c r="H93" s="35"/>
      <c r="I93" s="35"/>
      <c r="J93" s="35"/>
      <c r="K93" s="35"/>
      <c r="L93" s="35"/>
      <c r="M93" s="36"/>
      <c r="N93" s="35"/>
      <c r="O93" s="36"/>
      <c r="P93" s="35"/>
      <c r="Q93" s="36"/>
      <c r="R93" s="35"/>
      <c r="S93" s="35"/>
      <c r="T93" s="38"/>
    </row>
    <row r="94" spans="1:20" ht="18.75" customHeight="1">
      <c r="A94" s="189"/>
      <c r="B94" s="194"/>
      <c r="C94" s="194"/>
      <c r="D94" s="31"/>
      <c r="E94" s="32"/>
      <c r="F94" s="35"/>
      <c r="G94" s="191"/>
      <c r="H94" s="35"/>
      <c r="I94" s="35"/>
      <c r="J94" s="35"/>
      <c r="K94" s="35"/>
      <c r="L94" s="35"/>
      <c r="M94" s="36"/>
      <c r="N94" s="35"/>
      <c r="O94" s="36"/>
      <c r="P94" s="35"/>
      <c r="Q94" s="36"/>
      <c r="R94" s="35"/>
      <c r="S94" s="35"/>
      <c r="T94" s="38"/>
    </row>
    <row r="95" spans="1:20" ht="16.5" customHeight="1">
      <c r="A95" s="192"/>
      <c r="B95" s="201"/>
      <c r="C95" s="201"/>
      <c r="D95" s="31"/>
      <c r="E95" s="32"/>
      <c r="F95" s="35"/>
      <c r="G95" s="191"/>
      <c r="H95" s="35"/>
      <c r="I95" s="35"/>
      <c r="J95" s="35"/>
      <c r="K95" s="35"/>
      <c r="L95" s="35"/>
      <c r="M95" s="36"/>
      <c r="N95" s="35"/>
      <c r="O95" s="36"/>
      <c r="P95" s="35"/>
      <c r="Q95" s="36"/>
      <c r="R95" s="35"/>
      <c r="S95" s="35"/>
      <c r="T95" s="38"/>
    </row>
    <row r="96" spans="1:20" ht="15" customHeight="1">
      <c r="A96" s="192"/>
      <c r="B96" s="193"/>
      <c r="C96" s="193"/>
      <c r="D96" s="31"/>
      <c r="E96" s="32"/>
      <c r="F96" s="35"/>
      <c r="G96" s="191"/>
      <c r="H96" s="35"/>
      <c r="I96" s="35"/>
      <c r="J96" s="35"/>
      <c r="K96" s="35"/>
      <c r="L96" s="35"/>
      <c r="M96" s="36"/>
      <c r="N96" s="35"/>
      <c r="O96" s="36"/>
      <c r="P96" s="35"/>
      <c r="Q96" s="36"/>
      <c r="R96" s="35"/>
      <c r="S96" s="35"/>
      <c r="T96" s="38"/>
    </row>
    <row r="97" spans="1:20" ht="16.5" customHeight="1">
      <c r="A97" s="192"/>
      <c r="B97" s="33"/>
      <c r="C97" s="33"/>
      <c r="D97" s="31"/>
      <c r="E97" s="32"/>
      <c r="F97" s="35"/>
      <c r="G97" s="191"/>
      <c r="H97" s="35"/>
      <c r="I97" s="35"/>
      <c r="J97" s="35"/>
      <c r="K97" s="35"/>
      <c r="L97" s="35"/>
      <c r="M97" s="36"/>
      <c r="N97" s="35"/>
      <c r="O97" s="36"/>
      <c r="P97" s="35"/>
      <c r="Q97" s="36"/>
      <c r="R97" s="35"/>
      <c r="S97" s="35"/>
      <c r="T97" s="38"/>
    </row>
    <row r="98" spans="1:20" ht="16.5" customHeight="1">
      <c r="A98" s="192"/>
      <c r="B98" s="33"/>
      <c r="C98" s="33"/>
      <c r="D98" s="31"/>
      <c r="E98" s="32"/>
      <c r="F98" s="35"/>
      <c r="G98" s="191"/>
      <c r="H98" s="35"/>
      <c r="I98" s="35"/>
      <c r="J98" s="35"/>
      <c r="K98" s="35"/>
      <c r="L98" s="35"/>
      <c r="M98" s="36"/>
      <c r="N98" s="35"/>
      <c r="O98" s="36"/>
      <c r="P98" s="35"/>
      <c r="Q98" s="36"/>
      <c r="R98" s="35"/>
      <c r="S98" s="35"/>
      <c r="T98" s="38"/>
    </row>
    <row r="99" spans="1:20" ht="27.75" customHeight="1">
      <c r="A99" s="192"/>
      <c r="B99" s="33"/>
      <c r="C99" s="33"/>
      <c r="D99" s="31"/>
      <c r="E99" s="32"/>
      <c r="F99" s="35"/>
      <c r="G99" s="191"/>
      <c r="H99" s="35"/>
      <c r="I99" s="35"/>
      <c r="J99" s="35"/>
      <c r="K99" s="35"/>
      <c r="L99" s="35"/>
      <c r="M99" s="36"/>
      <c r="N99" s="35"/>
      <c r="O99" s="36"/>
      <c r="P99" s="35"/>
      <c r="Q99" s="36"/>
      <c r="R99" s="35"/>
      <c r="S99" s="35"/>
      <c r="T99" s="38"/>
    </row>
    <row r="100" spans="1:20" ht="16.5" customHeight="1">
      <c r="A100" s="192"/>
      <c r="B100" s="33"/>
      <c r="C100" s="33"/>
      <c r="D100" s="31"/>
      <c r="E100" s="32"/>
      <c r="F100" s="35"/>
      <c r="G100" s="191"/>
      <c r="H100" s="35"/>
      <c r="I100" s="35"/>
      <c r="J100" s="35"/>
      <c r="K100" s="35"/>
      <c r="L100" s="35"/>
      <c r="M100" s="36"/>
      <c r="N100" s="35"/>
      <c r="O100" s="36"/>
      <c r="P100" s="35"/>
      <c r="Q100" s="36"/>
      <c r="R100" s="35"/>
      <c r="S100" s="35"/>
      <c r="T100" s="38"/>
    </row>
    <row r="101" spans="1:20" ht="19.5" customHeight="1">
      <c r="A101" s="192"/>
      <c r="B101" s="33"/>
      <c r="C101" s="33"/>
      <c r="D101" s="31"/>
      <c r="E101" s="32"/>
      <c r="F101" s="35"/>
      <c r="G101" s="191"/>
      <c r="H101" s="35"/>
      <c r="I101" s="35"/>
      <c r="J101" s="35"/>
      <c r="K101" s="35"/>
      <c r="L101" s="35"/>
      <c r="M101" s="36"/>
      <c r="N101" s="35"/>
      <c r="O101" s="36"/>
      <c r="P101" s="35"/>
      <c r="Q101" s="36"/>
      <c r="R101" s="35"/>
      <c r="S101" s="35"/>
      <c r="T101" s="38"/>
    </row>
    <row r="102" spans="1:20" ht="28.5" customHeight="1">
      <c r="A102" s="192"/>
      <c r="B102" s="33"/>
      <c r="C102" s="33"/>
      <c r="D102" s="31"/>
      <c r="E102" s="32"/>
      <c r="F102" s="35"/>
      <c r="G102" s="191"/>
      <c r="H102" s="35"/>
      <c r="I102" s="35"/>
      <c r="J102" s="35"/>
      <c r="K102" s="35"/>
      <c r="L102" s="35"/>
      <c r="M102" s="36"/>
      <c r="N102" s="35"/>
      <c r="O102" s="36"/>
      <c r="P102" s="35"/>
      <c r="Q102" s="36"/>
      <c r="R102" s="35"/>
      <c r="S102" s="35"/>
      <c r="T102" s="38"/>
    </row>
    <row r="103" spans="1:20" ht="28.5" customHeight="1">
      <c r="A103" s="192"/>
      <c r="B103" s="33"/>
      <c r="C103" s="33"/>
      <c r="D103" s="31"/>
      <c r="E103" s="32"/>
      <c r="F103" s="35"/>
      <c r="G103" s="191"/>
      <c r="H103" s="35"/>
      <c r="I103" s="35"/>
      <c r="J103" s="35"/>
      <c r="K103" s="35"/>
      <c r="L103" s="35"/>
      <c r="M103" s="36"/>
      <c r="N103" s="35"/>
      <c r="O103" s="36"/>
      <c r="P103" s="35"/>
      <c r="Q103" s="36"/>
      <c r="R103" s="35"/>
      <c r="S103" s="35"/>
      <c r="T103" s="38"/>
    </row>
    <row r="104" spans="1:20" ht="19.5" customHeight="1">
      <c r="A104" s="189"/>
      <c r="B104" s="194"/>
      <c r="C104" s="194"/>
      <c r="D104" s="31"/>
      <c r="E104" s="32"/>
      <c r="F104" s="35"/>
      <c r="G104" s="191"/>
      <c r="H104" s="35"/>
      <c r="I104" s="35"/>
      <c r="J104" s="35"/>
      <c r="K104" s="35"/>
      <c r="L104" s="35"/>
      <c r="M104" s="36"/>
      <c r="N104" s="35"/>
      <c r="O104" s="36"/>
      <c r="P104" s="35"/>
      <c r="Q104" s="36"/>
      <c r="R104" s="35"/>
      <c r="S104" s="35"/>
      <c r="T104" s="38"/>
    </row>
    <row r="105" spans="1:20" ht="19.5" customHeight="1">
      <c r="A105" s="189"/>
      <c r="B105" s="194"/>
      <c r="C105" s="194"/>
      <c r="D105" s="31"/>
      <c r="E105" s="32"/>
      <c r="F105" s="35"/>
      <c r="G105" s="191"/>
      <c r="H105" s="35"/>
      <c r="I105" s="35"/>
      <c r="J105" s="35"/>
      <c r="K105" s="35"/>
      <c r="L105" s="35"/>
      <c r="M105" s="36"/>
      <c r="N105" s="35"/>
      <c r="O105" s="36"/>
      <c r="P105" s="35"/>
      <c r="Q105" s="36"/>
      <c r="R105" s="35"/>
      <c r="S105" s="35"/>
      <c r="T105" s="38"/>
    </row>
    <row r="106" spans="1:20" ht="19.5" customHeight="1">
      <c r="A106" s="189"/>
      <c r="B106" s="194"/>
      <c r="C106" s="194"/>
      <c r="D106" s="31"/>
      <c r="E106" s="32"/>
      <c r="F106" s="35"/>
      <c r="G106" s="191"/>
      <c r="H106" s="35"/>
      <c r="I106" s="35"/>
      <c r="J106" s="35"/>
      <c r="K106" s="35"/>
      <c r="L106" s="35"/>
      <c r="M106" s="36"/>
      <c r="N106" s="35"/>
      <c r="O106" s="36"/>
      <c r="P106" s="35"/>
      <c r="Q106" s="36"/>
      <c r="R106" s="35"/>
      <c r="S106" s="35"/>
      <c r="T106" s="38"/>
    </row>
    <row r="107" spans="1:20" ht="19.5" customHeight="1">
      <c r="A107" s="189"/>
      <c r="B107" s="194"/>
      <c r="C107" s="194"/>
      <c r="D107" s="7"/>
      <c r="E107" s="7"/>
      <c r="F107" s="7"/>
      <c r="G107" s="7"/>
      <c r="H107" s="35"/>
      <c r="I107" s="35"/>
      <c r="J107" s="35"/>
      <c r="K107" s="35"/>
      <c r="L107" s="35"/>
      <c r="M107" s="36"/>
      <c r="N107" s="35"/>
      <c r="O107" s="36"/>
      <c r="P107" s="35"/>
      <c r="Q107" s="36"/>
      <c r="R107" s="35"/>
      <c r="S107" s="35"/>
      <c r="T107" s="38"/>
    </row>
    <row r="108" spans="1:20" ht="19.5" customHeight="1">
      <c r="A108" s="189"/>
      <c r="B108" s="194"/>
      <c r="C108" s="194"/>
      <c r="D108" s="7"/>
      <c r="E108" s="7"/>
      <c r="F108" s="7"/>
      <c r="G108" s="7"/>
      <c r="H108" s="35"/>
      <c r="I108" s="35"/>
      <c r="J108" s="35"/>
      <c r="K108" s="35"/>
      <c r="L108" s="35"/>
      <c r="M108" s="36"/>
      <c r="N108" s="35"/>
      <c r="O108" s="36"/>
      <c r="P108" s="35"/>
      <c r="Q108" s="36"/>
      <c r="R108" s="35"/>
      <c r="S108" s="35"/>
      <c r="T108" s="38"/>
    </row>
    <row r="109" spans="1:20" ht="19.5" customHeight="1">
      <c r="A109" s="189"/>
      <c r="B109" s="194"/>
      <c r="C109" s="194"/>
      <c r="D109" s="7"/>
      <c r="E109" s="7"/>
      <c r="F109" s="7"/>
      <c r="G109" s="7"/>
      <c r="H109" s="35"/>
      <c r="I109" s="35"/>
      <c r="J109" s="35"/>
      <c r="K109" s="35"/>
      <c r="L109" s="35"/>
      <c r="M109" s="36"/>
      <c r="N109" s="35"/>
      <c r="O109" s="36"/>
      <c r="P109" s="35"/>
      <c r="Q109" s="36"/>
      <c r="R109" s="35"/>
      <c r="S109" s="35"/>
      <c r="T109" s="38"/>
    </row>
    <row r="110" spans="1:20" ht="19.5" customHeight="1">
      <c r="A110" s="174"/>
      <c r="B110" s="174"/>
      <c r="C110" s="174"/>
      <c r="D110" s="174"/>
      <c r="E110" s="32"/>
      <c r="F110" s="35"/>
      <c r="G110" s="191"/>
      <c r="H110" s="35"/>
      <c r="I110" s="35"/>
      <c r="J110" s="35"/>
      <c r="K110" s="35"/>
      <c r="L110" s="35"/>
      <c r="M110" s="36"/>
      <c r="N110" s="35"/>
      <c r="O110" s="36"/>
      <c r="P110" s="35"/>
      <c r="Q110" s="36"/>
      <c r="R110" s="35"/>
      <c r="S110" s="35"/>
      <c r="T110" s="38"/>
    </row>
    <row r="111" spans="1:20" ht="19.5" customHeight="1">
      <c r="A111" s="179"/>
      <c r="B111" s="179"/>
      <c r="C111" s="179"/>
      <c r="D111" s="180"/>
      <c r="E111" s="32"/>
      <c r="F111" s="35"/>
      <c r="G111" s="191"/>
      <c r="H111" s="35"/>
      <c r="I111" s="35"/>
      <c r="J111" s="35"/>
      <c r="K111" s="35"/>
      <c r="L111" s="35"/>
      <c r="M111" s="36"/>
      <c r="N111" s="35"/>
      <c r="O111" s="36"/>
      <c r="P111" s="35"/>
      <c r="Q111" s="36"/>
      <c r="R111" s="35"/>
      <c r="S111" s="35"/>
      <c r="T111" s="38"/>
    </row>
    <row r="112" spans="1:20" ht="19.5" customHeight="1">
      <c r="A112" s="184"/>
      <c r="B112" s="184"/>
      <c r="C112" s="184"/>
      <c r="D112" s="185"/>
      <c r="E112" s="32"/>
      <c r="F112" s="35"/>
      <c r="G112" s="191"/>
      <c r="H112" s="35"/>
      <c r="I112" s="35"/>
      <c r="J112" s="35"/>
      <c r="K112" s="35"/>
      <c r="L112" s="35"/>
      <c r="M112" s="36"/>
      <c r="N112" s="35"/>
      <c r="O112" s="36"/>
      <c r="P112" s="35"/>
      <c r="Q112" s="36"/>
      <c r="R112" s="35"/>
      <c r="S112" s="35"/>
      <c r="T112" s="38"/>
    </row>
    <row r="113" spans="1:20" ht="19.5" customHeight="1">
      <c r="A113" s="189"/>
      <c r="B113" s="190"/>
      <c r="C113" s="35"/>
      <c r="D113" s="31"/>
      <c r="E113" s="32"/>
      <c r="F113" s="35"/>
      <c r="G113" s="191"/>
      <c r="H113" s="35"/>
      <c r="I113" s="35"/>
      <c r="J113" s="35"/>
      <c r="K113" s="35"/>
      <c r="L113" s="35"/>
      <c r="M113" s="36"/>
      <c r="N113" s="35"/>
      <c r="O113" s="36"/>
      <c r="P113" s="35"/>
      <c r="Q113" s="36"/>
      <c r="R113" s="35"/>
      <c r="S113" s="35"/>
      <c r="T113" s="38"/>
    </row>
    <row r="114" spans="1:20" ht="14.25" customHeight="1">
      <c r="A114" s="189"/>
      <c r="B114" s="189"/>
      <c r="C114" s="189"/>
      <c r="D114" s="31"/>
      <c r="E114" s="32"/>
      <c r="F114" s="35"/>
      <c r="G114" s="191"/>
      <c r="H114" s="35"/>
      <c r="I114" s="35"/>
      <c r="J114" s="35"/>
      <c r="K114" s="35"/>
      <c r="L114" s="35"/>
      <c r="M114" s="36"/>
      <c r="N114" s="35"/>
      <c r="O114" s="36"/>
      <c r="P114" s="35"/>
      <c r="Q114" s="36"/>
      <c r="R114" s="35"/>
      <c r="S114" s="35"/>
      <c r="T114" s="38"/>
    </row>
    <row r="115" spans="1:20" ht="26.25" customHeight="1">
      <c r="A115" s="192"/>
      <c r="B115" s="179"/>
      <c r="C115" s="179"/>
      <c r="D115" s="31"/>
      <c r="E115" s="32"/>
      <c r="F115" s="35"/>
      <c r="G115" s="191"/>
      <c r="H115" s="35"/>
      <c r="I115" s="35"/>
      <c r="J115" s="35"/>
      <c r="K115" s="35"/>
      <c r="L115" s="35"/>
      <c r="M115" s="36"/>
      <c r="N115" s="35"/>
      <c r="O115" s="36"/>
      <c r="P115" s="35"/>
      <c r="Q115" s="36"/>
      <c r="R115" s="35"/>
      <c r="S115" s="35"/>
      <c r="T115" s="38"/>
    </row>
    <row r="116" spans="1:20" ht="16.5" customHeight="1">
      <c r="A116" s="192"/>
      <c r="B116" s="193"/>
      <c r="C116" s="194"/>
      <c r="D116" s="31"/>
      <c r="E116" s="32"/>
      <c r="F116" s="35"/>
      <c r="G116" s="191"/>
      <c r="H116" s="35"/>
      <c r="I116" s="35"/>
      <c r="J116" s="35"/>
      <c r="K116" s="35"/>
      <c r="L116" s="35"/>
      <c r="M116" s="36"/>
      <c r="N116" s="35"/>
      <c r="O116" s="36"/>
      <c r="P116" s="35"/>
      <c r="Q116" s="36"/>
      <c r="R116" s="35"/>
      <c r="S116" s="35"/>
      <c r="T116" s="38"/>
    </row>
    <row r="117" spans="1:20" ht="15.75" customHeight="1">
      <c r="A117" s="192"/>
      <c r="B117" s="33"/>
      <c r="C117" s="33"/>
      <c r="D117" s="3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7" ht="17.25" customHeight="1">
      <c r="A118" s="192"/>
      <c r="B118" s="33"/>
      <c r="C118" s="33"/>
      <c r="D118" s="31"/>
      <c r="E118" s="7"/>
      <c r="F118" s="7"/>
      <c r="G118" s="7"/>
    </row>
    <row r="119" spans="1:7" ht="12.75">
      <c r="A119" s="192"/>
      <c r="B119" s="33"/>
      <c r="C119" s="33"/>
      <c r="D119" s="31"/>
      <c r="E119" s="7"/>
      <c r="F119" s="7"/>
      <c r="G119" s="7"/>
    </row>
    <row r="120" spans="1:7" ht="12.75">
      <c r="A120" s="189"/>
      <c r="B120" s="194"/>
      <c r="C120" s="194"/>
      <c r="D120" s="31"/>
      <c r="E120" s="7"/>
      <c r="F120" s="7"/>
      <c r="G120" s="7"/>
    </row>
    <row r="121" spans="1:7" ht="12.75">
      <c r="A121" s="189"/>
      <c r="B121" s="194"/>
      <c r="C121" s="194"/>
      <c r="D121" s="31"/>
      <c r="E121" s="7"/>
      <c r="F121" s="7"/>
      <c r="G121" s="7"/>
    </row>
    <row r="122" spans="1:7" ht="12.75">
      <c r="A122" s="189"/>
      <c r="B122" s="195"/>
      <c r="C122" s="194"/>
      <c r="D122" s="31"/>
      <c r="E122" s="32"/>
      <c r="F122" s="35"/>
      <c r="G122" s="191"/>
    </row>
    <row r="123" spans="1:7" ht="12.75">
      <c r="A123" s="189"/>
      <c r="B123" s="194"/>
      <c r="C123" s="194"/>
      <c r="D123" s="31"/>
      <c r="E123" s="32"/>
      <c r="F123" s="35"/>
      <c r="G123" s="191"/>
    </row>
    <row r="124" spans="1:7" ht="12.75">
      <c r="A124" s="192"/>
      <c r="B124" s="196"/>
      <c r="C124" s="194"/>
      <c r="D124" s="31"/>
      <c r="E124" s="32"/>
      <c r="F124" s="35"/>
      <c r="G124" s="191"/>
    </row>
    <row r="125" spans="1:7" ht="12.75">
      <c r="A125" s="192"/>
      <c r="B125" s="196"/>
      <c r="C125" s="194"/>
      <c r="D125" s="31"/>
      <c r="E125" s="32"/>
      <c r="F125" s="35"/>
      <c r="G125" s="191"/>
    </row>
    <row r="126" spans="1:7" ht="12.75">
      <c r="A126" s="189"/>
      <c r="B126" s="194"/>
      <c r="C126" s="194"/>
      <c r="D126" s="31"/>
      <c r="E126" s="32"/>
      <c r="F126" s="35"/>
      <c r="G126" s="191"/>
    </row>
    <row r="127" spans="1:7" ht="12.75">
      <c r="A127" s="189"/>
      <c r="B127" s="189"/>
      <c r="C127" s="189"/>
      <c r="D127" s="189"/>
      <c r="E127" s="189"/>
      <c r="F127" s="189"/>
      <c r="G127" s="189"/>
    </row>
    <row r="128" spans="1:7" ht="12.75">
      <c r="A128" s="189"/>
      <c r="B128" s="194"/>
      <c r="C128" s="194"/>
      <c r="D128" s="31"/>
      <c r="E128" s="32"/>
      <c r="F128" s="35"/>
      <c r="G128" s="191"/>
    </row>
    <row r="129" spans="1:7" ht="12.75">
      <c r="A129" s="189"/>
      <c r="B129" s="189"/>
      <c r="C129" s="189"/>
      <c r="D129" s="31"/>
      <c r="E129" s="32"/>
      <c r="F129" s="35"/>
      <c r="G129" s="191"/>
    </row>
    <row r="130" spans="1:7" ht="12.75">
      <c r="A130" s="197"/>
      <c r="B130" s="197"/>
      <c r="C130" s="197"/>
      <c r="D130" s="31"/>
      <c r="E130" s="32"/>
      <c r="F130" s="35"/>
      <c r="G130" s="191"/>
    </row>
    <row r="131" spans="1:7" ht="12.75">
      <c r="A131" s="189"/>
      <c r="B131" s="197"/>
      <c r="C131" s="197"/>
      <c r="D131" s="31"/>
      <c r="E131" s="32"/>
      <c r="F131" s="35"/>
      <c r="G131" s="191"/>
    </row>
    <row r="132" spans="1:7" ht="12.75">
      <c r="A132" s="189"/>
      <c r="B132" s="189"/>
      <c r="C132" s="189"/>
      <c r="D132" s="31"/>
      <c r="E132" s="32"/>
      <c r="F132" s="35"/>
      <c r="G132" s="191"/>
    </row>
    <row r="133" spans="1:7" ht="12.75">
      <c r="A133" s="189"/>
      <c r="B133" s="189"/>
      <c r="C133" s="189"/>
      <c r="D133" s="31"/>
      <c r="E133" s="32"/>
      <c r="F133" s="35"/>
      <c r="G133" s="191"/>
    </row>
    <row r="134" spans="1:7" ht="12.75">
      <c r="A134" s="192"/>
      <c r="B134" s="192"/>
      <c r="C134" s="192"/>
      <c r="D134" s="31"/>
      <c r="E134" s="32"/>
      <c r="F134" s="35"/>
      <c r="G134" s="191"/>
    </row>
    <row r="135" spans="1:7" ht="12.75">
      <c r="A135" s="192"/>
      <c r="B135" s="192"/>
      <c r="C135" s="192"/>
      <c r="D135" s="31"/>
      <c r="E135" s="32"/>
      <c r="F135" s="35"/>
      <c r="G135" s="191"/>
    </row>
    <row r="136" spans="1:7" ht="12.75">
      <c r="A136" s="198"/>
      <c r="B136" s="199"/>
      <c r="C136" s="199"/>
      <c r="D136" s="31"/>
      <c r="E136" s="32"/>
      <c r="F136" s="35"/>
      <c r="G136" s="191"/>
    </row>
    <row r="137" spans="1:7" ht="12.75">
      <c r="A137" s="7"/>
      <c r="B137" s="197"/>
      <c r="C137" s="197"/>
      <c r="D137" s="31"/>
      <c r="E137" s="32"/>
      <c r="F137" s="35"/>
      <c r="G137" s="191"/>
    </row>
    <row r="138" spans="1:7" ht="12.75">
      <c r="A138" s="189"/>
      <c r="B138" s="189"/>
      <c r="C138" s="189"/>
      <c r="D138" s="189"/>
      <c r="E138" s="189"/>
      <c r="F138" s="189"/>
      <c r="G138" s="189"/>
    </row>
    <row r="139" spans="1:7" ht="12.75">
      <c r="A139" s="200"/>
      <c r="B139" s="197"/>
      <c r="C139" s="197"/>
      <c r="D139" s="197"/>
      <c r="E139" s="197"/>
      <c r="F139" s="197"/>
      <c r="G139" s="197"/>
    </row>
    <row r="140" spans="1:7" ht="12.75">
      <c r="A140" s="189"/>
      <c r="B140" s="189"/>
      <c r="C140" s="189"/>
      <c r="D140" s="31"/>
      <c r="E140" s="32"/>
      <c r="F140" s="35"/>
      <c r="G140" s="191"/>
    </row>
    <row r="141" spans="1:7" ht="12.75">
      <c r="A141" s="165"/>
      <c r="B141" s="189"/>
      <c r="C141" s="189"/>
      <c r="D141" s="189"/>
      <c r="E141" s="189"/>
      <c r="F141" s="189"/>
      <c r="G141" s="191"/>
    </row>
    <row r="142" spans="1:7" ht="12.75">
      <c r="A142" s="189"/>
      <c r="B142" s="194"/>
      <c r="C142" s="194"/>
      <c r="D142" s="31"/>
      <c r="E142" s="32"/>
      <c r="F142" s="35"/>
      <c r="G142" s="191"/>
    </row>
    <row r="143" spans="1:7" ht="12.75">
      <c r="A143" s="189"/>
      <c r="B143" s="194"/>
      <c r="C143" s="194"/>
      <c r="D143" s="31"/>
      <c r="E143" s="32"/>
      <c r="F143" s="35"/>
      <c r="G143" s="191"/>
    </row>
    <row r="144" spans="1:7" ht="12.75">
      <c r="A144" s="189"/>
      <c r="B144" s="194"/>
      <c r="C144" s="194"/>
      <c r="D144" s="31"/>
      <c r="E144" s="32"/>
      <c r="F144" s="35"/>
      <c r="G144" s="191"/>
    </row>
    <row r="145" spans="1:7" ht="12.75">
      <c r="A145" s="192"/>
      <c r="B145" s="201"/>
      <c r="C145" s="201"/>
      <c r="D145" s="31"/>
      <c r="E145" s="32"/>
      <c r="F145" s="35"/>
      <c r="G145" s="191"/>
    </row>
    <row r="146" spans="1:7" ht="12.75">
      <c r="A146" s="192"/>
      <c r="B146" s="193"/>
      <c r="C146" s="193"/>
      <c r="D146" s="31"/>
      <c r="E146" s="32"/>
      <c r="F146" s="35"/>
      <c r="G146" s="191"/>
    </row>
    <row r="147" spans="1:7" ht="16.5" customHeight="1">
      <c r="A147" s="192"/>
      <c r="B147" s="33"/>
      <c r="C147" s="33"/>
      <c r="D147" s="31"/>
      <c r="E147" s="32"/>
      <c r="F147" s="35"/>
      <c r="G147" s="191"/>
    </row>
    <row r="148" spans="1:7" ht="12.75">
      <c r="A148" s="192"/>
      <c r="B148" s="33"/>
      <c r="C148" s="33"/>
      <c r="D148" s="31"/>
      <c r="E148" s="32"/>
      <c r="F148" s="35"/>
      <c r="G148" s="191"/>
    </row>
    <row r="149" spans="1:7" ht="12.75">
      <c r="A149" s="192"/>
      <c r="B149" s="33"/>
      <c r="C149" s="33"/>
      <c r="D149" s="31"/>
      <c r="E149" s="32"/>
      <c r="F149" s="35"/>
      <c r="G149" s="191"/>
    </row>
    <row r="150" spans="1:7" ht="12.75">
      <c r="A150" s="192"/>
      <c r="B150" s="33"/>
      <c r="C150" s="33"/>
      <c r="D150" s="31"/>
      <c r="E150" s="32"/>
      <c r="F150" s="35"/>
      <c r="G150" s="191"/>
    </row>
    <row r="151" spans="1:7" ht="12.75">
      <c r="A151" s="192"/>
      <c r="B151" s="33"/>
      <c r="C151" s="33"/>
      <c r="D151" s="31"/>
      <c r="E151" s="32"/>
      <c r="F151" s="35"/>
      <c r="G151" s="191"/>
    </row>
    <row r="152" spans="1:7" ht="12.75">
      <c r="A152" s="192"/>
      <c r="B152" s="33"/>
      <c r="C152" s="33"/>
      <c r="D152" s="31"/>
      <c r="E152" s="32"/>
      <c r="F152" s="35"/>
      <c r="G152" s="191"/>
    </row>
    <row r="153" spans="1:7" ht="12.75">
      <c r="A153" s="192"/>
      <c r="B153" s="33"/>
      <c r="C153" s="33"/>
      <c r="D153" s="31"/>
      <c r="E153" s="32"/>
      <c r="F153" s="35"/>
      <c r="G153" s="191"/>
    </row>
    <row r="154" spans="1:7" ht="12.75">
      <c r="A154" s="192"/>
      <c r="B154" s="33"/>
      <c r="C154" s="33"/>
      <c r="D154" s="31"/>
      <c r="E154" s="32"/>
      <c r="F154" s="35"/>
      <c r="G154" s="191"/>
    </row>
    <row r="155" spans="1:7" ht="12.75">
      <c r="A155" s="189"/>
      <c r="B155" s="194"/>
      <c r="C155" s="194"/>
      <c r="D155" s="31"/>
      <c r="E155" s="32"/>
      <c r="F155" s="35"/>
      <c r="G155" s="191"/>
    </row>
    <row r="156" spans="1:7" ht="12.75">
      <c r="A156" s="189"/>
      <c r="B156" s="194"/>
      <c r="C156" s="194"/>
      <c r="D156" s="31"/>
      <c r="E156" s="32"/>
      <c r="F156" s="35"/>
      <c r="G156" s="191"/>
    </row>
    <row r="157" spans="1:7" ht="12.75">
      <c r="A157" s="189"/>
      <c r="B157" s="194"/>
      <c r="C157" s="194"/>
      <c r="D157" s="31"/>
      <c r="E157" s="32"/>
      <c r="F157" s="35"/>
      <c r="G157" s="191"/>
    </row>
    <row r="158" spans="1:7" ht="12.75">
      <c r="A158" s="189"/>
      <c r="B158" s="194"/>
      <c r="C158" s="194"/>
      <c r="D158" s="31"/>
      <c r="E158" s="32"/>
      <c r="F158" s="35"/>
      <c r="G158" s="191"/>
    </row>
    <row r="159" spans="1:7" ht="12.75">
      <c r="A159" s="189"/>
      <c r="B159" s="194"/>
      <c r="C159" s="194"/>
      <c r="D159" s="31"/>
      <c r="E159" s="32"/>
      <c r="F159" s="35"/>
      <c r="G159" s="191"/>
    </row>
    <row r="160" spans="1:7" ht="12.75">
      <c r="A160" s="189"/>
      <c r="B160" s="194"/>
      <c r="C160" s="194"/>
      <c r="D160" s="31"/>
      <c r="E160" s="32"/>
      <c r="F160" s="35"/>
      <c r="G160" s="191"/>
    </row>
    <row r="161" spans="1:7" ht="12.75">
      <c r="A161" s="189"/>
      <c r="B161" s="194"/>
      <c r="C161" s="194"/>
      <c r="D161" s="31"/>
      <c r="E161" s="32"/>
      <c r="F161" s="35"/>
      <c r="G161" s="191"/>
    </row>
    <row r="162" spans="1:7" ht="12.75">
      <c r="A162" s="189"/>
      <c r="B162" s="194"/>
      <c r="C162" s="194"/>
      <c r="D162" s="31"/>
      <c r="E162" s="32"/>
      <c r="F162" s="35"/>
      <c r="G162" s="191"/>
    </row>
    <row r="163" spans="1:7" ht="12.75">
      <c r="A163" s="189"/>
      <c r="B163" s="194"/>
      <c r="C163" s="194"/>
      <c r="D163" s="31"/>
      <c r="E163" s="32"/>
      <c r="F163" s="35"/>
      <c r="G163" s="191"/>
    </row>
    <row r="164" spans="1:7" ht="12.75">
      <c r="A164" s="189"/>
      <c r="B164" s="194"/>
      <c r="C164" s="194"/>
      <c r="D164" s="31"/>
      <c r="E164" s="32"/>
      <c r="F164" s="35"/>
      <c r="G164" s="191"/>
    </row>
    <row r="165" spans="1:7" ht="12.75">
      <c r="A165" s="189"/>
      <c r="B165" s="194"/>
      <c r="C165" s="194"/>
      <c r="D165" s="31"/>
      <c r="E165" s="32"/>
      <c r="F165" s="35"/>
      <c r="G165" s="191"/>
    </row>
    <row r="166" spans="1:7" ht="12.75">
      <c r="A166" s="189"/>
      <c r="B166" s="194"/>
      <c r="C166" s="194"/>
      <c r="D166" s="31"/>
      <c r="E166" s="32"/>
      <c r="F166" s="35"/>
      <c r="G166" s="191"/>
    </row>
    <row r="167" spans="1:7" ht="12.75">
      <c r="A167" s="189"/>
      <c r="B167" s="194"/>
      <c r="C167" s="194"/>
      <c r="D167" s="31"/>
      <c r="E167" s="32"/>
      <c r="F167" s="35"/>
      <c r="G167" s="191"/>
    </row>
    <row r="168" spans="1:7" ht="12.75">
      <c r="A168" s="189"/>
      <c r="B168" s="194"/>
      <c r="C168" s="194"/>
      <c r="D168" s="31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174"/>
      <c r="B170" s="174"/>
      <c r="C170" s="174"/>
      <c r="D170" s="174"/>
      <c r="E170" s="7"/>
      <c r="F170" s="7"/>
      <c r="G170" s="7"/>
    </row>
    <row r="171" spans="1:7" ht="12.75">
      <c r="A171" s="179"/>
      <c r="B171" s="179"/>
      <c r="C171" s="179"/>
      <c r="D171" s="180"/>
      <c r="E171" s="7"/>
      <c r="F171" s="7"/>
      <c r="G171" s="7"/>
    </row>
    <row r="172" spans="1:7" ht="12.75">
      <c r="A172" s="184"/>
      <c r="B172" s="184"/>
      <c r="C172" s="184"/>
      <c r="D172" s="185"/>
      <c r="E172" s="7"/>
      <c r="F172" s="7"/>
      <c r="G172" s="7"/>
    </row>
    <row r="173" spans="1:7" ht="12.75">
      <c r="A173" s="189"/>
      <c r="B173" s="190"/>
      <c r="C173" s="35"/>
      <c r="D173" s="31"/>
      <c r="E173" s="7"/>
      <c r="F173" s="7"/>
      <c r="G173" s="7"/>
    </row>
    <row r="174" spans="1:7" ht="12.75">
      <c r="A174" s="189"/>
      <c r="B174" s="189"/>
      <c r="C174" s="189"/>
      <c r="D174" s="31"/>
      <c r="E174" s="7"/>
      <c r="F174" s="7"/>
      <c r="G174" s="7"/>
    </row>
    <row r="175" spans="1:7" ht="12.75">
      <c r="A175" s="192"/>
      <c r="B175" s="190"/>
      <c r="C175" s="35"/>
      <c r="D175" s="31"/>
      <c r="E175" s="7"/>
      <c r="F175" s="7"/>
      <c r="G175" s="7"/>
    </row>
    <row r="176" spans="1:7" ht="25.5" customHeight="1">
      <c r="A176" s="192"/>
      <c r="B176" s="179"/>
      <c r="C176" s="179"/>
      <c r="D176" s="31"/>
      <c r="E176" s="7"/>
      <c r="F176" s="7"/>
      <c r="G176" s="7"/>
    </row>
    <row r="177" spans="1:7" ht="12.75">
      <c r="A177" s="192"/>
      <c r="B177" s="193"/>
      <c r="C177" s="194"/>
      <c r="D177" s="31"/>
      <c r="E177" s="7"/>
      <c r="F177" s="7"/>
      <c r="G177" s="7"/>
    </row>
    <row r="178" spans="1:7" ht="12.75">
      <c r="A178" s="192"/>
      <c r="B178" s="33"/>
      <c r="C178" s="33"/>
      <c r="D178" s="31"/>
      <c r="E178" s="7"/>
      <c r="F178" s="7"/>
      <c r="G178" s="7"/>
    </row>
    <row r="179" spans="1:7" ht="12.75">
      <c r="A179" s="192"/>
      <c r="B179" s="33"/>
      <c r="C179" s="33"/>
      <c r="D179" s="31"/>
      <c r="E179" s="7"/>
      <c r="F179" s="7"/>
      <c r="G179" s="7"/>
    </row>
    <row r="180" spans="1:7" ht="12.75">
      <c r="A180" s="192"/>
      <c r="B180" s="33"/>
      <c r="C180" s="33"/>
      <c r="D180" s="31"/>
      <c r="E180" s="7"/>
      <c r="F180" s="7"/>
      <c r="G180" s="7"/>
    </row>
    <row r="181" spans="1:7" ht="12.75">
      <c r="A181" s="189"/>
      <c r="B181" s="194"/>
      <c r="C181" s="194"/>
      <c r="D181" s="31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174"/>
      <c r="B183" s="174"/>
      <c r="C183" s="174"/>
      <c r="D183" s="174"/>
      <c r="E183" s="7"/>
      <c r="F183" s="7"/>
      <c r="G183" s="7"/>
    </row>
    <row r="184" spans="1:7" ht="12.75">
      <c r="A184" s="179"/>
      <c r="B184" s="179"/>
      <c r="C184" s="179"/>
      <c r="D184" s="180"/>
      <c r="E184" s="7"/>
      <c r="F184" s="7"/>
      <c r="G184" s="7"/>
    </row>
    <row r="185" spans="1:7" ht="12.75">
      <c r="A185" s="184"/>
      <c r="B185" s="184"/>
      <c r="C185" s="184"/>
      <c r="D185" s="185"/>
      <c r="E185" s="7"/>
      <c r="F185" s="7"/>
      <c r="G185" s="7"/>
    </row>
    <row r="186" spans="1:7" ht="12.75">
      <c r="A186" s="189"/>
      <c r="B186" s="190"/>
      <c r="C186" s="35"/>
      <c r="D186" s="31"/>
      <c r="E186" s="7"/>
      <c r="F186" s="7"/>
      <c r="G186" s="7"/>
    </row>
    <row r="187" spans="1:7" ht="12.75">
      <c r="A187" s="189"/>
      <c r="B187" s="189"/>
      <c r="C187" s="189"/>
      <c r="D187" s="31"/>
      <c r="E187" s="7"/>
      <c r="F187" s="7"/>
      <c r="G187" s="7"/>
    </row>
    <row r="188" spans="1:7" ht="12.75">
      <c r="A188" s="192"/>
      <c r="B188" s="190"/>
      <c r="C188" s="35"/>
      <c r="D188" s="31"/>
      <c r="E188" s="7"/>
      <c r="F188" s="7"/>
      <c r="G188" s="7"/>
    </row>
    <row r="189" spans="1:7" ht="12.75">
      <c r="A189" s="192"/>
      <c r="B189" s="179"/>
      <c r="C189" s="179"/>
      <c r="D189" s="31"/>
      <c r="E189" s="7"/>
      <c r="F189" s="7"/>
      <c r="G189" s="7"/>
    </row>
    <row r="190" spans="1:7" ht="12.75">
      <c r="A190" s="192"/>
      <c r="B190" s="202"/>
      <c r="C190" s="33"/>
      <c r="D190" s="31"/>
      <c r="E190" s="7"/>
      <c r="F190" s="7"/>
      <c r="G190" s="7"/>
    </row>
    <row r="191" spans="1:7" ht="12.75">
      <c r="A191" s="192"/>
      <c r="B191" s="33"/>
      <c r="C191" s="33"/>
      <c r="D191" s="31"/>
      <c r="E191" s="7"/>
      <c r="F191" s="7"/>
      <c r="G191" s="7"/>
    </row>
    <row r="192" spans="1:7" ht="12.75">
      <c r="A192" s="192"/>
      <c r="B192" s="33"/>
      <c r="C192" s="33"/>
      <c r="D192" s="31"/>
      <c r="E192" s="7"/>
      <c r="F192" s="7"/>
      <c r="G192" s="7"/>
    </row>
    <row r="193" spans="1:7" ht="12.75">
      <c r="A193" s="192"/>
      <c r="B193" s="33"/>
      <c r="C193" s="33"/>
      <c r="D193" s="31"/>
      <c r="E193" s="7"/>
      <c r="F193" s="7"/>
      <c r="G193" s="7"/>
    </row>
    <row r="194" spans="1:7" ht="12.75">
      <c r="A194" s="189"/>
      <c r="B194" s="194"/>
      <c r="C194" s="194"/>
      <c r="D194" s="31"/>
      <c r="E194" s="7"/>
      <c r="F194" s="7"/>
      <c r="G194" s="7"/>
    </row>
    <row r="195" spans="1:7" ht="12.75">
      <c r="A195" s="7"/>
      <c r="B195" s="7"/>
      <c r="C195" s="7"/>
      <c r="D195" s="7"/>
      <c r="E195" s="7"/>
      <c r="F195" s="7"/>
      <c r="G195" s="7"/>
    </row>
    <row r="196" spans="1:7" ht="12.75">
      <c r="A196" s="174"/>
      <c r="B196" s="174"/>
      <c r="C196" s="174"/>
      <c r="D196" s="174"/>
      <c r="E196" s="7"/>
      <c r="F196" s="7"/>
      <c r="G196" s="7"/>
    </row>
    <row r="197" spans="1:7" ht="12.75">
      <c r="A197" s="179"/>
      <c r="B197" s="179"/>
      <c r="C197" s="179"/>
      <c r="D197" s="180"/>
      <c r="E197" s="7"/>
      <c r="F197" s="7"/>
      <c r="G197" s="7"/>
    </row>
    <row r="198" spans="1:7" ht="12.75">
      <c r="A198" s="184"/>
      <c r="B198" s="184"/>
      <c r="C198" s="184"/>
      <c r="D198" s="185"/>
      <c r="E198" s="7"/>
      <c r="F198" s="7"/>
      <c r="G198" s="7"/>
    </row>
    <row r="199" spans="1:7" ht="12.75">
      <c r="A199" s="189"/>
      <c r="B199" s="190"/>
      <c r="C199" s="35"/>
      <c r="D199" s="31"/>
      <c r="E199" s="7"/>
      <c r="F199" s="7"/>
      <c r="G199" s="7"/>
    </row>
    <row r="200" spans="1:7" ht="12.75">
      <c r="A200" s="189"/>
      <c r="B200" s="189"/>
      <c r="C200" s="189"/>
      <c r="D200" s="31"/>
      <c r="E200" s="7"/>
      <c r="F200" s="7"/>
      <c r="G200" s="7"/>
    </row>
    <row r="201" spans="1:7" ht="12.75">
      <c r="A201" s="192"/>
      <c r="B201" s="190"/>
      <c r="C201" s="35"/>
      <c r="D201" s="31"/>
      <c r="E201" s="7"/>
      <c r="F201" s="7"/>
      <c r="G201" s="7"/>
    </row>
    <row r="202" spans="1:7" ht="12.75">
      <c r="A202" s="192"/>
      <c r="B202" s="179"/>
      <c r="C202" s="179"/>
      <c r="D202" s="31"/>
      <c r="E202" s="7"/>
      <c r="F202" s="7"/>
      <c r="G202" s="7"/>
    </row>
    <row r="203" spans="1:7" ht="12.75">
      <c r="A203" s="192"/>
      <c r="B203" s="193"/>
      <c r="C203" s="194"/>
      <c r="D203" s="31"/>
      <c r="E203" s="7"/>
      <c r="F203" s="7"/>
      <c r="G203" s="7"/>
    </row>
    <row r="204" spans="1:7" ht="12.75">
      <c r="A204" s="192"/>
      <c r="B204" s="33"/>
      <c r="C204" s="33"/>
      <c r="D204" s="31"/>
      <c r="E204" s="7"/>
      <c r="F204" s="7"/>
      <c r="G204" s="7"/>
    </row>
    <row r="205" spans="1:7" ht="12.75">
      <c r="A205" s="192"/>
      <c r="B205" s="33"/>
      <c r="C205" s="33"/>
      <c r="D205" s="31"/>
      <c r="E205" s="7"/>
      <c r="F205" s="7"/>
      <c r="G205" s="7"/>
    </row>
    <row r="206" spans="1:7" ht="12.75">
      <c r="A206" s="189"/>
      <c r="B206" s="194"/>
      <c r="C206" s="194"/>
      <c r="D206" s="31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174"/>
      <c r="B208" s="174"/>
      <c r="C208" s="174"/>
      <c r="D208" s="174"/>
      <c r="E208" s="7"/>
      <c r="F208" s="7"/>
      <c r="G208" s="7"/>
    </row>
    <row r="209" spans="1:7" ht="12.75">
      <c r="A209" s="179"/>
      <c r="B209" s="179"/>
      <c r="C209" s="179"/>
      <c r="D209" s="180"/>
      <c r="E209" s="7"/>
      <c r="F209" s="7"/>
      <c r="G209" s="7"/>
    </row>
    <row r="210" spans="1:4" ht="12.75">
      <c r="A210" s="203"/>
      <c r="B210" s="203"/>
      <c r="C210" s="203"/>
      <c r="D210" s="185"/>
    </row>
    <row r="211" spans="1:4" ht="12.75">
      <c r="A211" s="189"/>
      <c r="B211" s="190"/>
      <c r="C211" s="35"/>
      <c r="D211" s="31"/>
    </row>
    <row r="212" spans="1:4" ht="12.75">
      <c r="A212" s="197"/>
      <c r="B212" s="197"/>
      <c r="C212" s="197"/>
      <c r="D212" s="31"/>
    </row>
    <row r="213" spans="1:4" ht="12.75">
      <c r="A213" s="192"/>
      <c r="B213" s="190"/>
      <c r="C213" s="35"/>
      <c r="D213" s="31"/>
    </row>
    <row r="214" spans="1:4" ht="12.75">
      <c r="A214" s="192"/>
      <c r="B214" s="204"/>
      <c r="C214" s="204"/>
      <c r="D214" s="31"/>
    </row>
    <row r="215" spans="1:4" ht="12.75">
      <c r="A215" s="192"/>
      <c r="B215" s="202"/>
      <c r="C215" s="33"/>
      <c r="D215" s="31"/>
    </row>
    <row r="216" spans="1:4" ht="12.75">
      <c r="A216" s="192"/>
      <c r="B216" s="33"/>
      <c r="C216" s="33"/>
      <c r="D216" s="31"/>
    </row>
    <row r="217" spans="1:4" ht="12.75">
      <c r="A217" s="192"/>
      <c r="B217" s="33"/>
      <c r="C217" s="33"/>
      <c r="D217" s="31"/>
    </row>
    <row r="218" spans="1:4" ht="12.75">
      <c r="A218" s="192"/>
      <c r="B218" s="33"/>
      <c r="C218" s="33"/>
      <c r="D218" s="31"/>
    </row>
    <row r="219" spans="1:4" ht="12.75">
      <c r="A219" s="189"/>
      <c r="B219" s="194"/>
      <c r="C219" s="194"/>
      <c r="D219" s="31"/>
    </row>
  </sheetData>
  <sheetProtection selectLockedCells="1" selectUnlockedCells="1"/>
  <mergeCells count="3">
    <mergeCell ref="A210:C210"/>
    <mergeCell ref="A212:C212"/>
    <mergeCell ref="B214:C214"/>
  </mergeCells>
  <printOptions/>
  <pageMargins left="0" right="0" top="0.39375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10.875" style="0" customWidth="1"/>
    <col min="4" max="4" width="14.375" style="0" customWidth="1"/>
    <col min="5" max="5" width="14.00390625" style="0" customWidth="1"/>
    <col min="6" max="6" width="11.25390625" style="0" customWidth="1"/>
    <col min="7" max="7" width="11.125" style="0" customWidth="1"/>
  </cols>
  <sheetData>
    <row r="1" spans="1:8" ht="12.75">
      <c r="A1" s="205"/>
      <c r="B1" s="7"/>
      <c r="C1" s="7"/>
      <c r="D1" s="7"/>
      <c r="E1" s="7"/>
      <c r="F1" s="7"/>
      <c r="G1" s="7"/>
      <c r="H1" s="7"/>
    </row>
    <row r="2" spans="1:9" ht="12.75">
      <c r="A2" s="205"/>
      <c r="B2" s="7"/>
      <c r="C2" s="7"/>
      <c r="D2" s="7"/>
      <c r="E2" s="7"/>
      <c r="F2" s="7"/>
      <c r="G2" s="7"/>
      <c r="H2" s="7"/>
      <c r="I2" s="7"/>
    </row>
    <row r="3" spans="1:6" ht="12.75">
      <c r="A3" s="7"/>
      <c r="B3" s="7"/>
      <c r="C3" s="7"/>
      <c r="D3" s="7"/>
      <c r="E3" s="7"/>
      <c r="F3" s="7"/>
    </row>
    <row r="4" spans="1:9" ht="55.5" customHeight="1">
      <c r="A4" s="206"/>
      <c r="B4" s="204"/>
      <c r="C4" s="179"/>
      <c r="D4" s="179"/>
      <c r="E4" s="179"/>
      <c r="F4" s="179"/>
      <c r="G4" s="179"/>
      <c r="H4" s="207"/>
      <c r="I4" s="207"/>
    </row>
    <row r="5" spans="1:7" ht="12.75">
      <c r="A5" s="7"/>
      <c r="B5" s="201"/>
      <c r="C5" s="7"/>
      <c r="D5" s="208"/>
      <c r="E5" s="209"/>
      <c r="F5" s="7"/>
      <c r="G5" s="7"/>
    </row>
    <row r="6" spans="1:7" ht="12.75">
      <c r="A6" s="7"/>
      <c r="B6" s="201"/>
      <c r="C6" s="7"/>
      <c r="D6" s="208"/>
      <c r="E6" s="209"/>
      <c r="F6" s="7"/>
      <c r="G6" s="7"/>
    </row>
    <row r="7" spans="1:7" ht="12.75">
      <c r="A7" s="7"/>
      <c r="B7" s="179"/>
      <c r="C7" s="7"/>
      <c r="D7" s="208"/>
      <c r="E7" s="209"/>
      <c r="F7" s="7"/>
      <c r="G7" s="7"/>
    </row>
    <row r="8" spans="1:7" ht="12.75">
      <c r="A8" s="7"/>
      <c r="B8" s="179"/>
      <c r="C8" s="7"/>
      <c r="D8" s="208"/>
      <c r="E8" s="209"/>
      <c r="F8" s="7"/>
      <c r="G8" s="7"/>
    </row>
    <row r="9" spans="1:7" ht="12.75">
      <c r="A9" s="7"/>
      <c r="B9" s="179"/>
      <c r="C9" s="7"/>
      <c r="D9" s="208"/>
      <c r="E9" s="209"/>
      <c r="F9" s="7"/>
      <c r="G9" s="7"/>
    </row>
    <row r="10" spans="1:7" ht="12.75">
      <c r="A10" s="7"/>
      <c r="B10" s="201"/>
      <c r="C10" s="7"/>
      <c r="D10" s="208"/>
      <c r="E10" s="209"/>
      <c r="F10" s="7"/>
      <c r="G10" s="7"/>
    </row>
    <row r="11" spans="1:7" ht="51.75" customHeight="1">
      <c r="A11" s="7"/>
      <c r="B11" s="201"/>
      <c r="C11" s="7"/>
      <c r="D11" s="208"/>
      <c r="E11" s="209"/>
      <c r="F11" s="7"/>
      <c r="G11" s="7"/>
    </row>
    <row r="12" spans="1:7" ht="12.75">
      <c r="A12" s="7"/>
      <c r="B12" s="201"/>
      <c r="C12" s="7"/>
      <c r="D12" s="208"/>
      <c r="E12" s="209"/>
      <c r="F12" s="7"/>
      <c r="G12" s="7"/>
    </row>
    <row r="13" spans="1:7" ht="12.75">
      <c r="A13" s="7"/>
      <c r="B13" s="201"/>
      <c r="C13" s="7"/>
      <c r="D13" s="208"/>
      <c r="E13" s="209"/>
      <c r="F13" s="7"/>
      <c r="G13" s="7"/>
    </row>
    <row r="14" spans="1:7" ht="12.75">
      <c r="A14" s="7"/>
      <c r="B14" s="179"/>
      <c r="C14" s="7"/>
      <c r="D14" s="208"/>
      <c r="E14" s="209"/>
      <c r="F14" s="7"/>
      <c r="G14" s="7"/>
    </row>
    <row r="15" spans="1:7" ht="12.75">
      <c r="A15" s="7"/>
      <c r="B15" s="179"/>
      <c r="C15" s="7"/>
      <c r="D15" s="208"/>
      <c r="E15" s="209"/>
      <c r="F15" s="7"/>
      <c r="G15" s="7"/>
    </row>
    <row r="16" spans="1:7" ht="12.75">
      <c r="A16" s="7"/>
      <c r="B16" s="201"/>
      <c r="C16" s="7"/>
      <c r="D16" s="208"/>
      <c r="E16" s="209"/>
      <c r="F16" s="7"/>
      <c r="G16" s="7"/>
    </row>
    <row r="17" spans="1:6" ht="12.75">
      <c r="A17" s="7"/>
      <c r="B17" s="201"/>
      <c r="C17" s="7"/>
      <c r="D17" s="208"/>
      <c r="E17" s="209"/>
      <c r="F17" s="7"/>
    </row>
    <row r="18" spans="1:6" ht="12.75">
      <c r="A18" s="7"/>
      <c r="B18" s="179"/>
      <c r="C18" s="7"/>
      <c r="D18" s="208"/>
      <c r="E18" s="209"/>
      <c r="F18" s="7"/>
    </row>
    <row r="19" spans="1:6" ht="12.75">
      <c r="A19" s="7"/>
      <c r="B19" s="179"/>
      <c r="C19" s="7"/>
      <c r="D19" s="208"/>
      <c r="E19" s="209"/>
      <c r="F19" s="7"/>
    </row>
    <row r="20" spans="1:6" ht="12.75">
      <c r="A20" s="7"/>
      <c r="B20" s="201"/>
      <c r="C20" s="7"/>
      <c r="D20" s="208"/>
      <c r="E20" s="209"/>
      <c r="F20" s="7"/>
    </row>
    <row r="21" spans="1:6" ht="12.75">
      <c r="A21" s="7"/>
      <c r="B21" s="201"/>
      <c r="C21" s="7"/>
      <c r="D21" s="208"/>
      <c r="E21" s="209"/>
      <c r="F21" s="7"/>
    </row>
    <row r="22" spans="1:6" ht="12.75">
      <c r="A22" s="7"/>
      <c r="B22" s="201"/>
      <c r="C22" s="7"/>
      <c r="D22" s="208"/>
      <c r="E22" s="209"/>
      <c r="F22" s="7"/>
    </row>
    <row r="23" spans="1:6" ht="12.75">
      <c r="A23" s="7"/>
      <c r="B23" s="201"/>
      <c r="C23" s="7"/>
      <c r="D23" s="208"/>
      <c r="E23" s="209"/>
      <c r="F23" s="7"/>
    </row>
    <row r="24" spans="1:6" ht="12.75">
      <c r="A24" s="7"/>
      <c r="B24" s="201"/>
      <c r="C24" s="7"/>
      <c r="D24" s="208"/>
      <c r="E24" s="209"/>
      <c r="F24" s="7"/>
    </row>
    <row r="25" spans="1:6" ht="12.75">
      <c r="A25" s="7"/>
      <c r="B25" s="201"/>
      <c r="C25" s="7"/>
      <c r="D25" s="208"/>
      <c r="E25" s="209"/>
      <c r="F25" s="7"/>
    </row>
    <row r="26" spans="1:6" ht="29.25" customHeight="1">
      <c r="A26" s="7"/>
      <c r="B26" s="201"/>
      <c r="C26" s="7"/>
      <c r="D26" s="208"/>
      <c r="E26" s="209"/>
      <c r="F26" s="7"/>
    </row>
    <row r="27" spans="1:6" ht="12.75">
      <c r="A27" s="7"/>
      <c r="B27" s="201"/>
      <c r="C27" s="7"/>
      <c r="D27" s="208"/>
      <c r="E27" s="209"/>
      <c r="F27" s="7"/>
    </row>
    <row r="28" spans="1:6" ht="12.75">
      <c r="A28" s="7"/>
      <c r="B28" s="201"/>
      <c r="C28" s="7"/>
      <c r="D28" s="208"/>
      <c r="E28" s="209"/>
      <c r="F28" s="7"/>
    </row>
    <row r="29" spans="1:6" ht="12.75">
      <c r="A29" s="7"/>
      <c r="B29" s="201"/>
      <c r="C29" s="7"/>
      <c r="D29" s="208"/>
      <c r="E29" s="209"/>
      <c r="F29" s="7"/>
    </row>
    <row r="30" spans="1:6" ht="12.75">
      <c r="A30" s="7"/>
      <c r="B30" s="201"/>
      <c r="C30" s="7"/>
      <c r="D30" s="208"/>
      <c r="E30" s="209"/>
      <c r="F30" s="7"/>
    </row>
    <row r="31" spans="1:6" ht="12.75">
      <c r="A31" s="7"/>
      <c r="B31" s="201"/>
      <c r="C31" s="7"/>
      <c r="D31" s="208"/>
      <c r="E31" s="209"/>
      <c r="F31" s="7"/>
    </row>
    <row r="32" spans="1:6" ht="12.75">
      <c r="A32" s="7"/>
      <c r="B32" s="201"/>
      <c r="C32" s="7"/>
      <c r="D32" s="208"/>
      <c r="E32" s="209"/>
      <c r="F32" s="7"/>
    </row>
    <row r="33" spans="1:6" ht="12.75">
      <c r="A33" s="7"/>
      <c r="B33" s="201"/>
      <c r="C33" s="7"/>
      <c r="D33" s="208"/>
      <c r="E33" s="209"/>
      <c r="F33" s="7"/>
    </row>
    <row r="34" spans="1:6" ht="12.75">
      <c r="A34" s="7"/>
      <c r="B34" s="201"/>
      <c r="C34" s="7"/>
      <c r="D34" s="208"/>
      <c r="E34" s="209"/>
      <c r="F34" s="7"/>
    </row>
    <row r="35" spans="1:6" ht="12.75">
      <c r="A35" s="7"/>
      <c r="B35" s="201"/>
      <c r="C35" s="7"/>
      <c r="D35" s="208"/>
      <c r="E35" s="209"/>
      <c r="F35" s="7"/>
    </row>
    <row r="36" spans="1:6" ht="12.75">
      <c r="A36" s="7"/>
      <c r="B36" s="201"/>
      <c r="C36" s="7"/>
      <c r="D36" s="208"/>
      <c r="E36" s="209"/>
      <c r="F36" s="7"/>
    </row>
    <row r="37" spans="1:6" ht="12.75">
      <c r="A37" s="7"/>
      <c r="B37" s="201"/>
      <c r="C37" s="7"/>
      <c r="D37" s="208"/>
      <c r="E37" s="209"/>
      <c r="F37" s="7"/>
    </row>
    <row r="38" spans="1:6" ht="12.75">
      <c r="A38" s="7"/>
      <c r="B38" s="201"/>
      <c r="C38" s="7"/>
      <c r="D38" s="209"/>
      <c r="E38" s="208"/>
      <c r="F38" s="7"/>
    </row>
    <row r="39" spans="1:6" ht="12.75">
      <c r="A39" s="7"/>
      <c r="B39" s="179"/>
      <c r="C39" s="7"/>
      <c r="D39" s="7"/>
      <c r="E39" s="7"/>
      <c r="F39" s="7"/>
    </row>
    <row r="40" spans="1:6" ht="13.5" customHeight="1">
      <c r="A40" s="7"/>
      <c r="B40" s="179"/>
      <c r="C40" s="179"/>
      <c r="D40" s="7"/>
      <c r="E40" s="7"/>
      <c r="F40" s="7"/>
    </row>
    <row r="41" spans="1:6" ht="13.5" customHeight="1">
      <c r="A41" s="7"/>
      <c r="B41" s="179"/>
      <c r="C41" s="210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179"/>
      <c r="C43" s="7"/>
      <c r="D43" s="7"/>
      <c r="E43" s="7"/>
      <c r="F43" s="7"/>
    </row>
    <row r="44" spans="1:6" ht="12.75">
      <c r="A44" s="7"/>
      <c r="B44" s="179"/>
      <c r="C44" s="7"/>
      <c r="D44" s="7"/>
      <c r="E44" s="7"/>
      <c r="F44" s="7"/>
    </row>
    <row r="45" spans="1:6" ht="12.75">
      <c r="A45" s="7"/>
      <c r="B45" s="179"/>
      <c r="C45" s="7"/>
      <c r="D45" s="7"/>
      <c r="E45" s="7"/>
      <c r="F45" s="7"/>
    </row>
  </sheetData>
  <sheetProtection selectLockedCells="1" selectUnlockedCells="1"/>
  <printOptions/>
  <pageMargins left="0.19652777777777777" right="0.19652777777777777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3.375" style="0" customWidth="1"/>
  </cols>
  <sheetData>
    <row r="1" spans="1:14" ht="19.5" customHeight="1">
      <c r="A1" s="7"/>
      <c r="B1" s="7"/>
      <c r="C1" s="211"/>
      <c r="D1" s="211"/>
      <c r="E1" s="211"/>
      <c r="F1" s="211"/>
      <c r="G1" s="211"/>
      <c r="H1" s="211"/>
      <c r="I1" s="7"/>
      <c r="J1" s="7"/>
      <c r="K1" s="7"/>
      <c r="L1" s="7"/>
      <c r="M1" s="7"/>
      <c r="N1" s="7"/>
    </row>
    <row r="2" spans="1:14" ht="12.75">
      <c r="A2" s="20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21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212"/>
      <c r="N4" s="7"/>
    </row>
    <row r="5" spans="1:14" ht="55.5" customHeight="1">
      <c r="A5" s="212"/>
      <c r="B5" s="168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2"/>
      <c r="N5" s="7"/>
    </row>
    <row r="6" spans="1:14" ht="29.25" customHeight="1">
      <c r="A6" s="7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7"/>
    </row>
    <row r="7" spans="1:14" ht="12.75" customHeight="1">
      <c r="A7" s="7"/>
      <c r="B7" s="214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7"/>
    </row>
    <row r="8" spans="1:14" ht="13.5" customHeight="1">
      <c r="A8" s="7"/>
      <c r="B8" s="214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7"/>
    </row>
    <row r="9" spans="1:14" ht="27" customHeight="1">
      <c r="A9" s="7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7"/>
    </row>
    <row r="10" spans="1:14" ht="15.75" customHeight="1">
      <c r="A10" s="7"/>
      <c r="B10" s="214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7"/>
    </row>
    <row r="11" spans="1:14" ht="15.75" customHeight="1">
      <c r="A11" s="7"/>
      <c r="B11" s="214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7"/>
    </row>
    <row r="12" spans="1:14" ht="26.25" customHeight="1">
      <c r="A12" s="7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7"/>
    </row>
    <row r="13" spans="1:14" ht="13.5" customHeight="1">
      <c r="A13" s="7"/>
      <c r="B13" s="214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7"/>
    </row>
    <row r="14" spans="1:14" ht="13.5" customHeight="1">
      <c r="A14" s="7"/>
      <c r="B14" s="214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7"/>
    </row>
    <row r="15" spans="1:14" ht="26.25" customHeight="1">
      <c r="A15" s="7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7"/>
    </row>
    <row r="16" spans="1:14" ht="17.25" customHeight="1">
      <c r="A16" s="7"/>
      <c r="B16" s="214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7"/>
    </row>
    <row r="17" spans="1:14" ht="17.25" customHeight="1">
      <c r="A17" s="7"/>
      <c r="B17" s="214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7"/>
    </row>
    <row r="18" spans="1:14" ht="27" customHeight="1">
      <c r="A18" s="7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7"/>
    </row>
    <row r="19" spans="1:14" ht="15" customHeight="1">
      <c r="A19" s="7"/>
      <c r="B19" s="214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7"/>
    </row>
    <row r="20" spans="1:14" ht="15" customHeight="1">
      <c r="A20" s="7"/>
      <c r="B20" s="214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7"/>
    </row>
    <row r="21" spans="1:14" ht="27.75" customHeight="1">
      <c r="A21" s="7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7"/>
    </row>
    <row r="22" spans="1:14" ht="16.5" customHeight="1">
      <c r="A22" s="7"/>
      <c r="B22" s="214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7"/>
    </row>
    <row r="23" spans="1:14" ht="16.5" customHeight="1">
      <c r="A23" s="7"/>
      <c r="B23" s="214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7"/>
    </row>
    <row r="24" spans="1:14" ht="26.25" customHeight="1">
      <c r="A24" s="7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7"/>
    </row>
    <row r="25" spans="1:14" ht="15.75" customHeight="1">
      <c r="A25" s="7"/>
      <c r="B25" s="214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7"/>
    </row>
    <row r="26" spans="1:14" ht="15.75" customHeight="1">
      <c r="A26" s="7"/>
      <c r="B26" s="214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7"/>
    </row>
    <row r="27" spans="1:14" ht="24.75" customHeight="1">
      <c r="A27" s="7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7"/>
    </row>
    <row r="28" spans="1:14" ht="17.25" customHeight="1">
      <c r="A28" s="6"/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7"/>
    </row>
    <row r="29" spans="1:14" ht="24" customHeight="1">
      <c r="A29" s="7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7"/>
    </row>
    <row r="30" spans="1:13" ht="14.25" customHeight="1">
      <c r="A30" s="7"/>
      <c r="B30" s="214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</row>
    <row r="31" spans="1:13" ht="26.25" customHeight="1">
      <c r="A31" s="7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  <row r="32" spans="1:13" ht="14.25" customHeight="1">
      <c r="A32" s="7"/>
      <c r="B32" s="214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</row>
    <row r="33" spans="1:13" ht="21.75" customHeight="1">
      <c r="A33" s="7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</row>
    <row r="34" spans="1:13" ht="12.75">
      <c r="A34" s="7"/>
      <c r="B34" s="214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</row>
    <row r="35" spans="1:13" ht="19.5" customHeight="1">
      <c r="A35" s="7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  <row r="36" spans="1:13" ht="25.5" customHeight="1">
      <c r="A36" s="7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ht="12.75">
      <c r="A37" s="7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ht="12.75">
      <c r="A38" s="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</row>
  </sheetData>
  <sheetProtection selectLockedCells="1" selectUnlockedCells="1"/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6"/>
  <sheetViews>
    <sheetView workbookViewId="0" topLeftCell="A1">
      <selection activeCell="H17" sqref="H17"/>
    </sheetView>
  </sheetViews>
  <sheetFormatPr defaultColWidth="9.00390625" defaultRowHeight="12.75"/>
  <cols>
    <col min="2" max="2" width="48.00390625" style="0" customWidth="1"/>
    <col min="3" max="3" width="15.625" style="0" customWidth="1"/>
    <col min="4" max="4" width="5.625" style="0" customWidth="1"/>
    <col min="5" max="5" width="5.25390625" style="0" customWidth="1"/>
    <col min="6" max="6" width="6.25390625" style="0" customWidth="1"/>
    <col min="7" max="7" width="6.375" style="0" customWidth="1"/>
    <col min="8" max="8" width="7.125" style="0" customWidth="1"/>
    <col min="9" max="9" width="5.375" style="0" customWidth="1"/>
    <col min="10" max="10" width="5.25390625" style="0" customWidth="1"/>
    <col min="11" max="11" width="4.875" style="0" customWidth="1"/>
    <col min="12" max="12" width="6.00390625" style="0" customWidth="1"/>
    <col min="13" max="13" width="6.125" style="0" customWidth="1"/>
    <col min="14" max="14" width="6.75390625" style="0" customWidth="1"/>
    <col min="15" max="16" width="4.75390625" style="0" customWidth="1"/>
    <col min="17" max="17" width="4.375" style="0" customWidth="1"/>
    <col min="18" max="18" width="4.875" style="0" customWidth="1"/>
    <col min="19" max="20" width="5.25390625" style="0" customWidth="1"/>
    <col min="21" max="21" width="6.125" style="0" customWidth="1"/>
  </cols>
  <sheetData>
    <row r="1" spans="2:7" ht="12.75">
      <c r="B1" s="217"/>
      <c r="C1" s="217"/>
      <c r="D1" s="7"/>
      <c r="E1" s="7"/>
      <c r="F1" s="7"/>
      <c r="G1" s="7"/>
    </row>
    <row r="2" spans="2:7" ht="22.5" customHeight="1">
      <c r="B2" s="217"/>
      <c r="C2" s="217"/>
      <c r="D2" s="217"/>
      <c r="E2" s="217"/>
      <c r="F2" s="7"/>
      <c r="G2" s="7"/>
    </row>
    <row r="3" spans="2:7" ht="18" customHeight="1">
      <c r="B3" s="217"/>
      <c r="C3" s="217"/>
      <c r="D3" s="7"/>
      <c r="E3" s="7"/>
      <c r="F3" s="7"/>
      <c r="G3" s="7"/>
    </row>
    <row r="4" spans="2:7" ht="12.75">
      <c r="B4" s="7"/>
      <c r="C4" s="218"/>
      <c r="D4" s="7"/>
      <c r="E4" s="7"/>
      <c r="F4" s="7"/>
      <c r="G4" s="7"/>
    </row>
    <row r="5" spans="2:7" ht="12.75">
      <c r="B5" s="7"/>
      <c r="C5" s="218"/>
      <c r="D5" s="7"/>
      <c r="E5" s="7"/>
      <c r="F5" s="7"/>
      <c r="G5" s="7"/>
    </row>
    <row r="6" spans="2:7" ht="12.75">
      <c r="B6" s="7"/>
      <c r="C6" s="7"/>
      <c r="D6" s="7"/>
      <c r="E6" s="7"/>
      <c r="F6" s="7"/>
      <c r="G6" s="7"/>
    </row>
    <row r="7" spans="2:7" ht="12.75">
      <c r="B7" s="219"/>
      <c r="C7" s="7"/>
      <c r="D7" s="7"/>
      <c r="E7" s="7"/>
      <c r="F7" s="7"/>
      <c r="G7" s="7"/>
    </row>
    <row r="8" spans="2:7" ht="12.75">
      <c r="B8" s="7"/>
      <c r="C8" s="7"/>
      <c r="D8" s="7"/>
      <c r="E8" s="7"/>
      <c r="F8" s="7"/>
      <c r="G8" s="7"/>
    </row>
    <row r="9" spans="2:7" ht="12.75">
      <c r="B9" s="220"/>
      <c r="C9" s="220"/>
      <c r="D9" s="7"/>
      <c r="E9" s="7"/>
      <c r="F9" s="7"/>
      <c r="G9" s="7"/>
    </row>
    <row r="10" spans="2:7" ht="12.75" customHeight="1">
      <c r="B10" s="221"/>
      <c r="C10" s="209"/>
      <c r="D10" s="7"/>
      <c r="E10" s="7"/>
      <c r="F10" s="7"/>
      <c r="G10" s="7"/>
    </row>
    <row r="11" spans="2:7" ht="22.5" customHeight="1">
      <c r="B11" s="221"/>
      <c r="C11" s="222"/>
      <c r="D11" s="7"/>
      <c r="E11" s="7"/>
      <c r="F11" s="7"/>
      <c r="G11" s="7"/>
    </row>
    <row r="12" spans="2:7" ht="12.75">
      <c r="B12" s="221"/>
      <c r="C12" s="222"/>
      <c r="D12" s="7"/>
      <c r="E12" s="7"/>
      <c r="F12" s="7"/>
      <c r="G12" s="7"/>
    </row>
    <row r="13" spans="2:7" ht="12.75">
      <c r="B13" s="221"/>
      <c r="C13" s="222"/>
      <c r="D13" s="7"/>
      <c r="E13" s="7"/>
      <c r="F13" s="7"/>
      <c r="G13" s="7"/>
    </row>
    <row r="14" spans="2:7" ht="12.75">
      <c r="B14" s="221"/>
      <c r="C14" s="222"/>
      <c r="D14" s="7"/>
      <c r="E14" s="7"/>
      <c r="F14" s="7"/>
      <c r="G14" s="7"/>
    </row>
    <row r="15" spans="2:7" ht="12.75">
      <c r="B15" s="221"/>
      <c r="C15" s="222"/>
      <c r="D15" s="7"/>
      <c r="E15" s="7"/>
      <c r="F15" s="7"/>
      <c r="G15" s="7"/>
    </row>
    <row r="16" spans="2:7" ht="12.75">
      <c r="B16" s="221"/>
      <c r="C16" s="222"/>
      <c r="D16" s="7"/>
      <c r="E16" s="7"/>
      <c r="F16" s="7"/>
      <c r="G16" s="7"/>
    </row>
    <row r="17" spans="2:7" ht="90.75" customHeight="1">
      <c r="B17" s="221"/>
      <c r="C17" s="222"/>
      <c r="D17" s="7"/>
      <c r="E17" s="7"/>
      <c r="F17" s="7"/>
      <c r="G17" s="7"/>
    </row>
    <row r="18" spans="2:7" ht="12.75">
      <c r="B18" s="223"/>
      <c r="C18" s="222"/>
      <c r="D18" s="7"/>
      <c r="E18" s="7"/>
      <c r="F18" s="7"/>
      <c r="G18" s="7"/>
    </row>
    <row r="19" spans="2:7" ht="12.75">
      <c r="B19" s="221"/>
      <c r="C19" s="222"/>
      <c r="D19" s="7"/>
      <c r="E19" s="7"/>
      <c r="F19" s="7"/>
      <c r="G19" s="7"/>
    </row>
    <row r="20" spans="2:7" ht="12.75">
      <c r="B20" s="223"/>
      <c r="C20" s="222"/>
      <c r="D20" s="7"/>
      <c r="E20" s="7"/>
      <c r="F20" s="7"/>
      <c r="G20" s="7"/>
    </row>
    <row r="21" spans="2:7" ht="12.75">
      <c r="B21" s="221"/>
      <c r="C21" s="222"/>
      <c r="D21" s="7"/>
      <c r="E21" s="7"/>
      <c r="F21" s="7"/>
      <c r="G21" s="7"/>
    </row>
    <row r="22" spans="2:7" ht="12.75">
      <c r="B22" s="221"/>
      <c r="C22" s="222"/>
      <c r="D22" s="7"/>
      <c r="E22" s="7"/>
      <c r="F22" s="7"/>
      <c r="G22" s="7"/>
    </row>
    <row r="23" spans="2:7" ht="12.75">
      <c r="B23" s="221"/>
      <c r="C23" s="222"/>
      <c r="D23" s="7"/>
      <c r="E23" s="7"/>
      <c r="F23" s="7"/>
      <c r="G23" s="7"/>
    </row>
    <row r="24" spans="2:7" ht="37.5" customHeight="1">
      <c r="B24" s="223"/>
      <c r="C24" s="222"/>
      <c r="D24" s="7"/>
      <c r="E24" s="7"/>
      <c r="F24" s="7"/>
      <c r="G24" s="7"/>
    </row>
    <row r="25" spans="2:7" ht="12.75">
      <c r="B25" s="221"/>
      <c r="C25" s="222"/>
      <c r="D25" s="7"/>
      <c r="E25" s="7"/>
      <c r="F25" s="7"/>
      <c r="G25" s="7"/>
    </row>
    <row r="26" spans="2:7" ht="35.25" customHeight="1">
      <c r="B26" s="224"/>
      <c r="C26" s="222"/>
      <c r="D26" s="7"/>
      <c r="E26" s="7"/>
      <c r="F26" s="7"/>
      <c r="G26" s="7"/>
    </row>
    <row r="27" spans="2:7" ht="12.75">
      <c r="B27" s="225"/>
      <c r="C27" s="222"/>
      <c r="D27" s="7"/>
      <c r="E27" s="7"/>
      <c r="F27" s="7"/>
      <c r="G27" s="7"/>
    </row>
    <row r="28" spans="2:7" ht="12.75">
      <c r="B28" s="221"/>
      <c r="C28" s="222"/>
      <c r="D28" s="7"/>
      <c r="E28" s="7"/>
      <c r="F28" s="7"/>
      <c r="G28" s="7"/>
    </row>
    <row r="29" spans="2:7" ht="12.75">
      <c r="B29" s="221"/>
      <c r="C29" s="222"/>
      <c r="D29" s="7"/>
      <c r="E29" s="7"/>
      <c r="F29" s="7"/>
      <c r="G29" s="7"/>
    </row>
    <row r="30" spans="2:7" ht="12.75">
      <c r="B30" s="221"/>
      <c r="C30" s="222"/>
      <c r="D30" s="7"/>
      <c r="E30" s="7"/>
      <c r="F30" s="7"/>
      <c r="G30" s="7"/>
    </row>
    <row r="31" spans="2:7" ht="12.75">
      <c r="B31" s="223"/>
      <c r="C31" s="222"/>
      <c r="D31" s="7"/>
      <c r="E31" s="7"/>
      <c r="F31" s="7"/>
      <c r="G31" s="7"/>
    </row>
    <row r="32" spans="2:7" ht="12.75">
      <c r="B32" s="221"/>
      <c r="C32" s="222"/>
      <c r="D32" s="7"/>
      <c r="E32" s="7"/>
      <c r="F32" s="7"/>
      <c r="G32" s="7"/>
    </row>
    <row r="33" spans="2:7" ht="12.75">
      <c r="B33" s="221"/>
      <c r="C33" s="222"/>
      <c r="D33" s="7"/>
      <c r="E33" s="7"/>
      <c r="F33" s="7"/>
      <c r="G33" s="7"/>
    </row>
    <row r="34" spans="2:7" ht="12.75">
      <c r="B34" s="221"/>
      <c r="C34" s="222"/>
      <c r="D34" s="7"/>
      <c r="E34" s="7"/>
      <c r="F34" s="7"/>
      <c r="G34" s="7"/>
    </row>
    <row r="35" spans="2:7" ht="12.75">
      <c r="B35" s="221"/>
      <c r="C35" s="222"/>
      <c r="D35" s="7"/>
      <c r="E35" s="7"/>
      <c r="F35" s="7"/>
      <c r="G35" s="7"/>
    </row>
    <row r="36" spans="2:7" ht="12.75">
      <c r="B36" s="221"/>
      <c r="C36" s="222"/>
      <c r="D36" s="7"/>
      <c r="E36" s="7"/>
      <c r="F36" s="7"/>
      <c r="G36" s="7"/>
    </row>
    <row r="37" spans="2:7" ht="12.75">
      <c r="B37" s="221"/>
      <c r="C37" s="222"/>
      <c r="D37" s="7"/>
      <c r="E37" s="7"/>
      <c r="F37" s="7"/>
      <c r="G37" s="7"/>
    </row>
    <row r="38" spans="2:7" ht="12.75">
      <c r="B38" s="221"/>
      <c r="C38" s="222"/>
      <c r="D38" s="7"/>
      <c r="E38" s="7"/>
      <c r="F38" s="7"/>
      <c r="G38" s="7"/>
    </row>
    <row r="39" spans="2:7" ht="12.75">
      <c r="B39" s="221"/>
      <c r="C39" s="222"/>
      <c r="D39" s="7"/>
      <c r="E39" s="7"/>
      <c r="F39" s="7"/>
      <c r="G39" s="7"/>
    </row>
    <row r="40" spans="2:7" ht="12.75">
      <c r="B40" s="221"/>
      <c r="C40" s="7"/>
      <c r="D40" s="7"/>
      <c r="E40" s="7"/>
      <c r="F40" s="7"/>
      <c r="G40" s="7"/>
    </row>
    <row r="41" spans="2:7" ht="12.75">
      <c r="B41" s="221"/>
      <c r="C41" s="218"/>
      <c r="D41" s="7"/>
      <c r="E41" s="7"/>
      <c r="F41" s="7"/>
      <c r="G41" s="7"/>
    </row>
    <row r="42" spans="2:7" ht="12.75">
      <c r="B42" s="221"/>
      <c r="C42" s="7"/>
      <c r="D42" s="7"/>
      <c r="E42" s="7"/>
      <c r="F42" s="7"/>
      <c r="G42" s="7"/>
    </row>
    <row r="43" spans="2:7" ht="12.75">
      <c r="B43" s="221"/>
      <c r="C43" s="7"/>
      <c r="D43" s="7"/>
      <c r="E43" s="7"/>
      <c r="F43" s="7"/>
      <c r="G43" s="7"/>
    </row>
    <row r="44" spans="2:7" ht="12.75">
      <c r="B44" s="221"/>
      <c r="C44" s="7"/>
      <c r="D44" s="7"/>
      <c r="E44" s="7"/>
      <c r="F44" s="7"/>
      <c r="G44" s="7"/>
    </row>
    <row r="45" spans="2:7" ht="12.75">
      <c r="B45" s="217"/>
      <c r="C45" s="217"/>
      <c r="D45" s="7"/>
      <c r="E45" s="7"/>
      <c r="F45" s="7"/>
      <c r="G45" s="7"/>
    </row>
    <row r="46" spans="2:7" ht="22.5" customHeight="1">
      <c r="B46" s="217"/>
      <c r="C46" s="217"/>
      <c r="D46" s="217"/>
      <c r="E46" s="217"/>
      <c r="F46" s="7"/>
      <c r="G46" s="7"/>
    </row>
    <row r="47" spans="2:7" ht="18" customHeight="1">
      <c r="B47" s="217"/>
      <c r="C47" s="217"/>
      <c r="D47" s="7"/>
      <c r="E47" s="7"/>
      <c r="F47" s="7"/>
      <c r="G47" s="7"/>
    </row>
    <row r="48" spans="2:7" ht="12.75">
      <c r="B48" s="221"/>
      <c r="C48" s="7"/>
      <c r="D48" s="7"/>
      <c r="E48" s="7"/>
      <c r="F48" s="7"/>
      <c r="G48" s="7"/>
    </row>
    <row r="49" spans="2:7" ht="12.75">
      <c r="B49" s="221"/>
      <c r="C49" s="7"/>
      <c r="D49" s="7"/>
      <c r="E49" s="7"/>
      <c r="F49" s="7"/>
      <c r="G49" s="7"/>
    </row>
    <row r="50" spans="2:7" ht="12.75">
      <c r="B50" s="221"/>
      <c r="C50" s="7"/>
      <c r="D50" s="7"/>
      <c r="E50" s="7"/>
      <c r="F50" s="7"/>
      <c r="G50" s="7"/>
    </row>
    <row r="51" spans="2:7" ht="12.75">
      <c r="B51" s="219"/>
      <c r="C51" s="7"/>
      <c r="D51" s="7"/>
      <c r="E51" s="7"/>
      <c r="F51" s="7"/>
      <c r="G51" s="7"/>
    </row>
    <row r="52" spans="2:7" ht="12.75">
      <c r="B52" s="226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  <row r="54" spans="2:7" ht="24" customHeight="1">
      <c r="B54" s="220"/>
      <c r="C54" s="218"/>
      <c r="D54" s="7"/>
      <c r="E54" s="7"/>
      <c r="F54" s="7"/>
      <c r="G54" s="7"/>
    </row>
    <row r="55" spans="2:7" ht="12.75">
      <c r="B55" s="227"/>
      <c r="C55" s="218"/>
      <c r="D55" s="7"/>
      <c r="E55" s="7"/>
      <c r="F55" s="7"/>
      <c r="G55" s="7"/>
    </row>
    <row r="56" spans="2:7" ht="12.75">
      <c r="B56" s="163"/>
      <c r="C56" s="218"/>
      <c r="D56" s="7"/>
      <c r="E56" s="7"/>
      <c r="F56" s="7"/>
      <c r="G56" s="7"/>
    </row>
    <row r="57" spans="2:7" ht="12.75">
      <c r="B57" s="163"/>
      <c r="C57" s="218"/>
      <c r="D57" s="7"/>
      <c r="E57" s="7"/>
      <c r="F57" s="7"/>
      <c r="G57" s="7"/>
    </row>
    <row r="58" spans="2:7" ht="12.75">
      <c r="B58" s="163"/>
      <c r="C58" s="218"/>
      <c r="D58" s="7"/>
      <c r="E58" s="7"/>
      <c r="F58" s="7"/>
      <c r="G58" s="7"/>
    </row>
    <row r="59" spans="2:7" ht="12.75">
      <c r="B59" s="163"/>
      <c r="C59" s="218"/>
      <c r="D59" s="7"/>
      <c r="E59" s="7"/>
      <c r="F59" s="7"/>
      <c r="G59" s="7"/>
    </row>
    <row r="60" spans="2:7" ht="12.75">
      <c r="B60" s="163"/>
      <c r="C60" s="218"/>
      <c r="D60" s="7"/>
      <c r="E60" s="7"/>
      <c r="F60" s="7"/>
      <c r="G60" s="7"/>
    </row>
    <row r="61" spans="2:7" ht="12.75">
      <c r="B61" s="163"/>
      <c r="C61" s="218"/>
      <c r="D61" s="7"/>
      <c r="E61" s="7"/>
      <c r="F61" s="7"/>
      <c r="G61" s="7"/>
    </row>
    <row r="62" spans="2:7" ht="12.75">
      <c r="B62" s="163"/>
      <c r="C62" s="218"/>
      <c r="D62" s="7"/>
      <c r="E62" s="7"/>
      <c r="F62" s="7"/>
      <c r="G62" s="7"/>
    </row>
    <row r="63" spans="2:7" ht="12.75">
      <c r="B63" s="163"/>
      <c r="C63" s="218"/>
      <c r="D63" s="7"/>
      <c r="E63" s="7"/>
      <c r="F63" s="7"/>
      <c r="G63" s="7"/>
    </row>
    <row r="64" spans="2:7" ht="12.75">
      <c r="B64" s="163"/>
      <c r="C64" s="218"/>
      <c r="D64" s="7"/>
      <c r="E64" s="7"/>
      <c r="F64" s="7"/>
      <c r="G64" s="7"/>
    </row>
    <row r="65" spans="2:7" ht="12.75">
      <c r="B65" s="163"/>
      <c r="C65" s="218"/>
      <c r="D65" s="7"/>
      <c r="E65" s="7"/>
      <c r="F65" s="7"/>
      <c r="G65" s="7"/>
    </row>
    <row r="66" spans="2:7" ht="12.75">
      <c r="B66" s="163"/>
      <c r="C66" s="7"/>
      <c r="D66" s="7"/>
      <c r="E66" s="7"/>
      <c r="F66" s="7"/>
      <c r="G66" s="7"/>
    </row>
    <row r="67" spans="2:3" ht="12.75">
      <c r="B67" s="163"/>
      <c r="C67" s="7"/>
    </row>
    <row r="68" spans="2:3" ht="12.75">
      <c r="B68" s="163"/>
      <c r="C68" s="7"/>
    </row>
    <row r="69" spans="2:3" ht="12.75">
      <c r="B69" s="163"/>
      <c r="C69" s="7"/>
    </row>
    <row r="70" spans="2:3" ht="12.75">
      <c r="B70" s="163"/>
      <c r="C70" s="7"/>
    </row>
    <row r="71" spans="2:3" ht="12.75">
      <c r="B71" s="163"/>
      <c r="C71" s="7"/>
    </row>
    <row r="72" spans="2:3" ht="12.75">
      <c r="B72" s="163"/>
      <c r="C72" s="7"/>
    </row>
    <row r="73" spans="2:3" ht="12.75">
      <c r="B73" s="163"/>
      <c r="C73" s="7"/>
    </row>
    <row r="74" spans="2:3" ht="12.75">
      <c r="B74" s="163"/>
      <c r="C74" s="7"/>
    </row>
    <row r="75" spans="2:3" ht="12.75">
      <c r="B75" s="163"/>
      <c r="C75" s="7"/>
    </row>
    <row r="76" spans="2:3" ht="12.75">
      <c r="B76" s="163"/>
      <c r="C76" s="7"/>
    </row>
    <row r="77" spans="2:3" ht="12.75">
      <c r="B77" s="163"/>
      <c r="C77" s="7"/>
    </row>
    <row r="78" spans="2:3" ht="12.75">
      <c r="B78" s="163"/>
      <c r="C78" s="7"/>
    </row>
    <row r="79" spans="2:3" ht="12.75">
      <c r="B79" s="163"/>
      <c r="C79" s="7"/>
    </row>
    <row r="80" spans="2:3" ht="12.75">
      <c r="B80" s="163"/>
      <c r="C80" s="7"/>
    </row>
    <row r="81" spans="2:3" ht="12.75">
      <c r="B81" s="163"/>
      <c r="C81" s="7"/>
    </row>
    <row r="82" spans="2:3" ht="12.75">
      <c r="B82" s="163"/>
      <c r="C82" s="7"/>
    </row>
    <row r="83" spans="2:3" ht="12.75">
      <c r="B83" s="163"/>
      <c r="C83" s="7"/>
    </row>
    <row r="84" spans="2:3" ht="12.75">
      <c r="B84" s="163"/>
      <c r="C84" s="7"/>
    </row>
    <row r="85" spans="2:3" ht="18" customHeight="1">
      <c r="B85" s="228" t="s">
        <v>200</v>
      </c>
      <c r="C85" s="228"/>
    </row>
    <row r="86" spans="2:5" ht="22.5" customHeight="1">
      <c r="B86" s="219" t="s">
        <v>201</v>
      </c>
      <c r="C86" s="219"/>
      <c r="D86" s="219"/>
      <c r="E86" s="219"/>
    </row>
    <row r="87" spans="2:3" ht="18" customHeight="1">
      <c r="B87" s="229" t="s">
        <v>202</v>
      </c>
      <c r="C87" s="229"/>
    </row>
    <row r="88" spans="2:3" ht="18" customHeight="1">
      <c r="B88" s="229"/>
      <c r="C88" s="229"/>
    </row>
    <row r="89" spans="2:3" ht="18" customHeight="1">
      <c r="B89" s="229"/>
      <c r="C89" s="229"/>
    </row>
    <row r="90" spans="2:3" ht="12.75">
      <c r="B90" s="163"/>
      <c r="C90" s="7"/>
    </row>
    <row r="91" spans="2:3" ht="12.75">
      <c r="B91" s="230" t="s">
        <v>203</v>
      </c>
      <c r="C91" s="7"/>
    </row>
    <row r="92" spans="2:3" ht="12.75">
      <c r="B92" s="219" t="s">
        <v>204</v>
      </c>
      <c r="C92" s="7"/>
    </row>
    <row r="93" spans="2:3" ht="12.75">
      <c r="B93" s="218"/>
      <c r="C93" s="7"/>
    </row>
    <row r="94" spans="2:3" ht="12.75">
      <c r="B94" s="231" t="s">
        <v>205</v>
      </c>
      <c r="C94" s="232" t="s">
        <v>206</v>
      </c>
    </row>
    <row r="95" spans="2:3" ht="12.75">
      <c r="B95" s="233" t="s">
        <v>207</v>
      </c>
      <c r="C95" s="232">
        <v>6.48</v>
      </c>
    </row>
    <row r="96" spans="2:3" ht="12.75">
      <c r="B96" s="231" t="s">
        <v>208</v>
      </c>
      <c r="C96" s="232">
        <v>4.25</v>
      </c>
    </row>
    <row r="97" spans="2:3" ht="12.75">
      <c r="B97" s="231" t="s">
        <v>209</v>
      </c>
      <c r="C97" s="232">
        <v>4.48</v>
      </c>
    </row>
    <row r="98" spans="2:3" ht="12.75">
      <c r="B98" s="233" t="s">
        <v>176</v>
      </c>
      <c r="C98" s="232">
        <v>5.6</v>
      </c>
    </row>
    <row r="99" spans="2:3" ht="12.75">
      <c r="B99" s="233" t="s">
        <v>177</v>
      </c>
      <c r="C99" s="232">
        <v>6.01</v>
      </c>
    </row>
    <row r="100" spans="2:3" ht="12.75">
      <c r="B100" s="233" t="s">
        <v>178</v>
      </c>
      <c r="C100" s="232">
        <v>7.73</v>
      </c>
    </row>
    <row r="101" spans="2:3" ht="12.75">
      <c r="B101" s="231" t="s">
        <v>210</v>
      </c>
      <c r="C101" s="232">
        <v>5.52</v>
      </c>
    </row>
    <row r="102" spans="2:3" ht="12.75">
      <c r="B102" s="233" t="s">
        <v>176</v>
      </c>
      <c r="C102" s="232">
        <v>6.45</v>
      </c>
    </row>
    <row r="103" spans="2:3" ht="12.75">
      <c r="B103" s="233" t="s">
        <v>177</v>
      </c>
      <c r="C103" s="232">
        <v>6.89</v>
      </c>
    </row>
    <row r="104" spans="2:3" ht="12.75">
      <c r="B104" s="233" t="s">
        <v>178</v>
      </c>
      <c r="C104" s="232">
        <v>8.59</v>
      </c>
    </row>
    <row r="105" spans="2:3" ht="12.75">
      <c r="B105" s="231" t="s">
        <v>211</v>
      </c>
      <c r="C105" s="232">
        <v>6.75</v>
      </c>
    </row>
    <row r="106" spans="2:3" ht="12.75">
      <c r="B106" s="233" t="s">
        <v>176</v>
      </c>
      <c r="C106" s="232">
        <v>7.86</v>
      </c>
    </row>
    <row r="107" spans="2:3" ht="12.75">
      <c r="B107" s="233" t="s">
        <v>177</v>
      </c>
      <c r="C107" s="232">
        <v>8.96</v>
      </c>
    </row>
    <row r="108" spans="2:3" ht="12.75">
      <c r="B108" s="233" t="s">
        <v>178</v>
      </c>
      <c r="C108" s="232">
        <v>11.1</v>
      </c>
    </row>
    <row r="109" spans="2:3" ht="12.75">
      <c r="B109" s="231" t="s">
        <v>212</v>
      </c>
      <c r="C109" s="232">
        <v>5.12</v>
      </c>
    </row>
    <row r="110" spans="2:3" ht="12.75">
      <c r="B110" s="233" t="s">
        <v>182</v>
      </c>
      <c r="C110" s="232">
        <v>3.42</v>
      </c>
    </row>
    <row r="111" spans="2:3" ht="12.75">
      <c r="B111" s="233" t="s">
        <v>183</v>
      </c>
      <c r="C111" s="232">
        <v>10.22</v>
      </c>
    </row>
    <row r="112" spans="2:3" ht="12.75">
      <c r="B112" s="233" t="s">
        <v>184</v>
      </c>
      <c r="C112" s="232">
        <v>5.12</v>
      </c>
    </row>
    <row r="113" spans="2:3" ht="12.75">
      <c r="B113" s="231" t="s">
        <v>213</v>
      </c>
      <c r="C113" s="232"/>
    </row>
    <row r="114" spans="2:3" ht="12.75">
      <c r="B114" s="233" t="s">
        <v>214</v>
      </c>
      <c r="C114" s="232">
        <v>7.67</v>
      </c>
    </row>
    <row r="115" spans="2:3" ht="12.75">
      <c r="B115" s="233" t="s">
        <v>186</v>
      </c>
      <c r="C115" s="232">
        <v>8.52</v>
      </c>
    </row>
    <row r="116" spans="2:3" ht="12.75">
      <c r="B116" s="233" t="s">
        <v>187</v>
      </c>
      <c r="C116" s="232">
        <v>9.39</v>
      </c>
    </row>
    <row r="117" spans="2:3" ht="12.75">
      <c r="B117" s="233" t="s">
        <v>188</v>
      </c>
      <c r="C117" s="232">
        <v>11.08</v>
      </c>
    </row>
    <row r="118" spans="2:3" ht="12.75">
      <c r="B118" s="231" t="s">
        <v>215</v>
      </c>
      <c r="C118" s="232"/>
    </row>
    <row r="119" spans="2:3" ht="12.75">
      <c r="B119" s="233" t="s">
        <v>214</v>
      </c>
      <c r="C119" s="232">
        <v>7.67</v>
      </c>
    </row>
    <row r="120" spans="2:3" ht="12.75">
      <c r="B120" s="233" t="s">
        <v>190</v>
      </c>
      <c r="C120" s="232">
        <v>8.52</v>
      </c>
    </row>
    <row r="121" spans="2:3" ht="12.75">
      <c r="B121" s="233" t="s">
        <v>187</v>
      </c>
      <c r="C121" s="232">
        <v>9.39</v>
      </c>
    </row>
    <row r="122" spans="2:3" ht="12.75">
      <c r="B122" s="233" t="s">
        <v>188</v>
      </c>
      <c r="C122" s="232">
        <v>11.08</v>
      </c>
    </row>
    <row r="123" spans="2:3" ht="12.75">
      <c r="B123" s="231" t="s">
        <v>216</v>
      </c>
      <c r="C123" s="232">
        <v>5.98</v>
      </c>
    </row>
    <row r="124" spans="2:3" ht="12.75">
      <c r="B124" s="233" t="s">
        <v>192</v>
      </c>
      <c r="C124" s="232">
        <v>6.85</v>
      </c>
    </row>
    <row r="125" spans="2:3" ht="12.75">
      <c r="B125" s="233" t="s">
        <v>193</v>
      </c>
      <c r="C125" s="232">
        <v>7.69</v>
      </c>
    </row>
    <row r="126" spans="2:3" ht="12.75">
      <c r="B126" s="233" t="s">
        <v>194</v>
      </c>
      <c r="C126" s="232">
        <v>8.54</v>
      </c>
    </row>
  </sheetData>
  <sheetProtection selectLockedCells="1" selectUnlockedCells="1"/>
  <mergeCells count="2">
    <mergeCell ref="B85:C85"/>
    <mergeCell ref="B86:E86"/>
  </mergeCells>
  <printOptions/>
  <pageMargins left="0.9840277777777777" right="0.5902777777777778" top="0.3937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2015-01-23T09:56:20Z</cp:lastPrinted>
  <dcterms:created xsi:type="dcterms:W3CDTF">2010-01-19T10:02:31Z</dcterms:created>
  <dcterms:modified xsi:type="dcterms:W3CDTF">2015-01-26T11:55:26Z</dcterms:modified>
  <cp:category/>
  <cp:version/>
  <cp:contentType/>
  <cp:contentStatus/>
  <cp:revision>1</cp:revision>
</cp:coreProperties>
</file>